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:\SEGECON\2. Atas SRP\UDESC\PE 1255.2024 SRP SGPE 35621.2024 - Material de Representação - VIG. 03.10.2025\"/>
    </mc:Choice>
  </mc:AlternateContent>
  <xr:revisionPtr revIDLastSave="0" documentId="13_ncr:1_{22DC174C-A99A-47E1-8FD5-451B2CE55F06}" xr6:coauthVersionLast="47" xr6:coauthVersionMax="47" xr10:uidLastSave="{00000000-0000-0000-0000-000000000000}"/>
  <bookViews>
    <workbookView xWindow="-120" yWindow="-120" windowWidth="29040" windowHeight="15720" tabRatio="633" activeTab="14" xr2:uid="{00000000-000D-0000-FFFF-FFFF00000000}"/>
  </bookViews>
  <sheets>
    <sheet name="REITORIA" sheetId="182" r:id="rId1"/>
    <sheet name="CEART" sheetId="166" r:id="rId2"/>
    <sheet name="CEFID" sheetId="170" r:id="rId3"/>
    <sheet name="ESAG" sheetId="171" r:id="rId4"/>
    <sheet name="FAED" sheetId="172" r:id="rId5"/>
    <sheet name="CAV" sheetId="173" r:id="rId6"/>
    <sheet name="CCT" sheetId="174" r:id="rId7"/>
    <sheet name="CEAD" sheetId="175" r:id="rId8"/>
    <sheet name="CEAVI" sheetId="176" r:id="rId9"/>
    <sheet name="CEO" sheetId="177" r:id="rId10"/>
    <sheet name="CEPLAN" sheetId="178" r:id="rId11"/>
    <sheet name="CERES" sheetId="179" r:id="rId12"/>
    <sheet name="CESFI" sheetId="180" r:id="rId13"/>
    <sheet name="CESMO" sheetId="181" r:id="rId14"/>
    <sheet name="GESTOR" sheetId="162" r:id="rId15"/>
  </sheets>
  <definedNames>
    <definedName name="_xlnm._FilterDatabase" localSheetId="5" hidden="1">CAV!$A$3:$Y$12</definedName>
    <definedName name="_xlnm._FilterDatabase" localSheetId="6" hidden="1">CCT!$A$3:$Y$12</definedName>
    <definedName name="_xlnm._FilterDatabase" localSheetId="7" hidden="1">CEAD!$A$3:$Y$12</definedName>
    <definedName name="_xlnm._FilterDatabase" localSheetId="1" hidden="1">CEART!$A$3:$Y$12</definedName>
    <definedName name="_xlnm._FilterDatabase" localSheetId="8" hidden="1">CEAVI!$A$3:$Y$12</definedName>
    <definedName name="_xlnm._FilterDatabase" localSheetId="2" hidden="1">CEFID!$A$3:$Y$12</definedName>
    <definedName name="_xlnm._FilterDatabase" localSheetId="9" hidden="1">CEO!$A$3:$Y$12</definedName>
    <definedName name="_xlnm._FilterDatabase" localSheetId="10" hidden="1">CEPLAN!$A$3:$Y$12</definedName>
    <definedName name="_xlnm._FilterDatabase" localSheetId="11" hidden="1">CERES!$A$3:$Y$12</definedName>
    <definedName name="_xlnm._FilterDatabase" localSheetId="12" hidden="1">CESFI!$A$3:$Y$12</definedName>
    <definedName name="_xlnm._FilterDatabase" localSheetId="13" hidden="1">CESMO!$A$3:$Y$12</definedName>
    <definedName name="_xlnm._FilterDatabase" localSheetId="3" hidden="1">ESAG!$A$3:$Y$12</definedName>
    <definedName name="_xlnm._FilterDatabase" localSheetId="4" hidden="1">FAED!$A$3:$Y$12</definedName>
    <definedName name="_xlnm._FilterDatabase" localSheetId="0" hidden="1">REITORIA!$A$3:$Y$12</definedName>
    <definedName name="diasuteis" localSheetId="5">#REF!</definedName>
    <definedName name="diasuteis" localSheetId="6">#REF!</definedName>
    <definedName name="diasuteis" localSheetId="7">#REF!</definedName>
    <definedName name="diasuteis" localSheetId="1">#REF!</definedName>
    <definedName name="diasuteis" localSheetId="8">#REF!</definedName>
    <definedName name="diasuteis" localSheetId="2">#REF!</definedName>
    <definedName name="diasuteis" localSheetId="9">#REF!</definedName>
    <definedName name="diasuteis" localSheetId="10">#REF!</definedName>
    <definedName name="diasuteis" localSheetId="11">#REF!</definedName>
    <definedName name="diasuteis" localSheetId="12">#REF!</definedName>
    <definedName name="diasuteis" localSheetId="13">#REF!</definedName>
    <definedName name="diasuteis" localSheetId="3">#REF!</definedName>
    <definedName name="diasuteis" localSheetId="4">#REF!</definedName>
    <definedName name="diasuteis" localSheetId="14">#REF!</definedName>
    <definedName name="diasuteis" localSheetId="0">#REF!</definedName>
    <definedName name="diasuteis">#REF!</definedName>
    <definedName name="Ferias" localSheetId="14">#REF!</definedName>
    <definedName name="Ferias">#REF!</definedName>
    <definedName name="IDCH">#REF!</definedName>
    <definedName name="RD" localSheetId="14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82" l="1"/>
  <c r="J5" i="162"/>
  <c r="J6" i="162"/>
  <c r="J7" i="162"/>
  <c r="J10" i="162"/>
  <c r="J11" i="162"/>
  <c r="I5" i="162"/>
  <c r="I6" i="162"/>
  <c r="I7" i="162"/>
  <c r="I8" i="162"/>
  <c r="I9" i="162"/>
  <c r="I10" i="162"/>
  <c r="I11" i="162"/>
  <c r="I4" i="162"/>
  <c r="I12" i="162" l="1"/>
  <c r="Z12" i="182"/>
  <c r="Y12" i="182"/>
  <c r="X12" i="182"/>
  <c r="W12" i="182"/>
  <c r="V12" i="182"/>
  <c r="U12" i="182"/>
  <c r="T12" i="182"/>
  <c r="S12" i="182"/>
  <c r="R12" i="182"/>
  <c r="Q12" i="182"/>
  <c r="P12" i="182"/>
  <c r="O12" i="182"/>
  <c r="N12" i="182"/>
  <c r="M12" i="182"/>
  <c r="L12" i="182"/>
  <c r="I12" i="182"/>
  <c r="J11" i="182"/>
  <c r="K11" i="182" s="1"/>
  <c r="J10" i="182"/>
  <c r="K10" i="182" s="1"/>
  <c r="J9" i="182"/>
  <c r="J8" i="182"/>
  <c r="J7" i="182"/>
  <c r="K7" i="182" s="1"/>
  <c r="J6" i="182"/>
  <c r="K6" i="182" s="1"/>
  <c r="J5" i="182"/>
  <c r="K5" i="182" s="1"/>
  <c r="Z12" i="181"/>
  <c r="Y12" i="181"/>
  <c r="X12" i="181"/>
  <c r="W12" i="181"/>
  <c r="V12" i="181"/>
  <c r="U12" i="181"/>
  <c r="T12" i="181"/>
  <c r="S12" i="181"/>
  <c r="R12" i="181"/>
  <c r="Q12" i="181"/>
  <c r="P12" i="181"/>
  <c r="O12" i="181"/>
  <c r="N12" i="181"/>
  <c r="M12" i="181"/>
  <c r="L12" i="181"/>
  <c r="I12" i="181"/>
  <c r="J11" i="181"/>
  <c r="K11" i="181" s="1"/>
  <c r="J10" i="181"/>
  <c r="K10" i="181" s="1"/>
  <c r="J9" i="181"/>
  <c r="K9" i="181" s="1"/>
  <c r="J8" i="181"/>
  <c r="K8" i="181" s="1"/>
  <c r="J7" i="181"/>
  <c r="K7" i="181" s="1"/>
  <c r="J6" i="181"/>
  <c r="K6" i="181" s="1"/>
  <c r="J5" i="181"/>
  <c r="K5" i="181" s="1"/>
  <c r="J4" i="181"/>
  <c r="K4" i="181" s="1"/>
  <c r="Z12" i="180"/>
  <c r="Y12" i="180"/>
  <c r="X12" i="180"/>
  <c r="W12" i="180"/>
  <c r="V12" i="180"/>
  <c r="U12" i="180"/>
  <c r="T12" i="180"/>
  <c r="S12" i="180"/>
  <c r="R12" i="180"/>
  <c r="Q12" i="180"/>
  <c r="P12" i="180"/>
  <c r="O12" i="180"/>
  <c r="N12" i="180"/>
  <c r="M12" i="180"/>
  <c r="L12" i="180"/>
  <c r="I12" i="180"/>
  <c r="J11" i="180"/>
  <c r="K11" i="180" s="1"/>
  <c r="J10" i="180"/>
  <c r="K10" i="180" s="1"/>
  <c r="J9" i="180"/>
  <c r="K9" i="180" s="1"/>
  <c r="J8" i="180"/>
  <c r="K8" i="180" s="1"/>
  <c r="J7" i="180"/>
  <c r="K7" i="180" s="1"/>
  <c r="J6" i="180"/>
  <c r="K6" i="180" s="1"/>
  <c r="J5" i="180"/>
  <c r="K5" i="180" s="1"/>
  <c r="J4" i="180"/>
  <c r="K4" i="180" s="1"/>
  <c r="Z12" i="179"/>
  <c r="Y12" i="179"/>
  <c r="X12" i="179"/>
  <c r="W12" i="179"/>
  <c r="V12" i="179"/>
  <c r="U12" i="179"/>
  <c r="T12" i="179"/>
  <c r="S12" i="179"/>
  <c r="R12" i="179"/>
  <c r="Q12" i="179"/>
  <c r="P12" i="179"/>
  <c r="O12" i="179"/>
  <c r="N12" i="179"/>
  <c r="M12" i="179"/>
  <c r="L12" i="179"/>
  <c r="I12" i="179"/>
  <c r="J11" i="179"/>
  <c r="K11" i="179" s="1"/>
  <c r="J10" i="179"/>
  <c r="K10" i="179" s="1"/>
  <c r="J9" i="179"/>
  <c r="K9" i="179" s="1"/>
  <c r="J8" i="179"/>
  <c r="K8" i="179" s="1"/>
  <c r="J7" i="179"/>
  <c r="K7" i="179" s="1"/>
  <c r="J6" i="179"/>
  <c r="K6" i="179" s="1"/>
  <c r="J5" i="179"/>
  <c r="K5" i="179" s="1"/>
  <c r="J4" i="179"/>
  <c r="K4" i="179" s="1"/>
  <c r="Z12" i="178"/>
  <c r="Y12" i="178"/>
  <c r="X12" i="178"/>
  <c r="W12" i="178"/>
  <c r="V12" i="178"/>
  <c r="U12" i="178"/>
  <c r="T12" i="178"/>
  <c r="S12" i="178"/>
  <c r="R12" i="178"/>
  <c r="Q12" i="178"/>
  <c r="P12" i="178"/>
  <c r="O12" i="178"/>
  <c r="N12" i="178"/>
  <c r="M12" i="178"/>
  <c r="L12" i="178"/>
  <c r="I12" i="178"/>
  <c r="J11" i="178"/>
  <c r="K11" i="178" s="1"/>
  <c r="J10" i="178"/>
  <c r="K10" i="178" s="1"/>
  <c r="J9" i="178"/>
  <c r="K9" i="178" s="1"/>
  <c r="J8" i="178"/>
  <c r="K8" i="178" s="1"/>
  <c r="J7" i="178"/>
  <c r="K7" i="178" s="1"/>
  <c r="J6" i="178"/>
  <c r="K6" i="178" s="1"/>
  <c r="J5" i="178"/>
  <c r="K5" i="178" s="1"/>
  <c r="J4" i="178"/>
  <c r="K4" i="178" s="1"/>
  <c r="Z12" i="177"/>
  <c r="Y12" i="177"/>
  <c r="X12" i="177"/>
  <c r="W12" i="177"/>
  <c r="V12" i="177"/>
  <c r="U12" i="177"/>
  <c r="T12" i="177"/>
  <c r="S12" i="177"/>
  <c r="R12" i="177"/>
  <c r="Q12" i="177"/>
  <c r="P12" i="177"/>
  <c r="O12" i="177"/>
  <c r="N12" i="177"/>
  <c r="M12" i="177"/>
  <c r="L12" i="177"/>
  <c r="I12" i="177"/>
  <c r="J11" i="177"/>
  <c r="K11" i="177" s="1"/>
  <c r="J10" i="177"/>
  <c r="K10" i="177" s="1"/>
  <c r="J9" i="177"/>
  <c r="K9" i="177" s="1"/>
  <c r="J8" i="177"/>
  <c r="K8" i="177" s="1"/>
  <c r="J7" i="177"/>
  <c r="K7" i="177" s="1"/>
  <c r="J6" i="177"/>
  <c r="K6" i="177" s="1"/>
  <c r="J5" i="177"/>
  <c r="K5" i="177" s="1"/>
  <c r="J4" i="177"/>
  <c r="K4" i="177" s="1"/>
  <c r="Z12" i="176"/>
  <c r="Y12" i="176"/>
  <c r="X12" i="176"/>
  <c r="W12" i="176"/>
  <c r="V12" i="176"/>
  <c r="U12" i="176"/>
  <c r="T12" i="176"/>
  <c r="S12" i="176"/>
  <c r="R12" i="176"/>
  <c r="Q12" i="176"/>
  <c r="P12" i="176"/>
  <c r="O12" i="176"/>
  <c r="N12" i="176"/>
  <c r="M12" i="176"/>
  <c r="L12" i="176"/>
  <c r="I12" i="176"/>
  <c r="J11" i="176"/>
  <c r="K11" i="176" s="1"/>
  <c r="J10" i="176"/>
  <c r="K10" i="176" s="1"/>
  <c r="J9" i="176"/>
  <c r="K9" i="176" s="1"/>
  <c r="J8" i="176"/>
  <c r="K8" i="176" s="1"/>
  <c r="J7" i="176"/>
  <c r="K7" i="176" s="1"/>
  <c r="J6" i="176"/>
  <c r="K6" i="176" s="1"/>
  <c r="J5" i="176"/>
  <c r="K5" i="176" s="1"/>
  <c r="J4" i="176"/>
  <c r="K4" i="176" s="1"/>
  <c r="Z12" i="175"/>
  <c r="Y12" i="175"/>
  <c r="X12" i="175"/>
  <c r="W12" i="175"/>
  <c r="V12" i="175"/>
  <c r="U12" i="175"/>
  <c r="T12" i="175"/>
  <c r="S12" i="175"/>
  <c r="R12" i="175"/>
  <c r="Q12" i="175"/>
  <c r="P12" i="175"/>
  <c r="O12" i="175"/>
  <c r="N12" i="175"/>
  <c r="M12" i="175"/>
  <c r="L12" i="175"/>
  <c r="I12" i="175"/>
  <c r="J11" i="175"/>
  <c r="K11" i="175" s="1"/>
  <c r="J10" i="175"/>
  <c r="K10" i="175" s="1"/>
  <c r="J9" i="175"/>
  <c r="K9" i="175" s="1"/>
  <c r="J8" i="175"/>
  <c r="K8" i="175" s="1"/>
  <c r="J7" i="175"/>
  <c r="K7" i="175" s="1"/>
  <c r="J6" i="175"/>
  <c r="K6" i="175" s="1"/>
  <c r="J5" i="175"/>
  <c r="K5" i="175" s="1"/>
  <c r="J4" i="175"/>
  <c r="K4" i="175" s="1"/>
  <c r="Z12" i="174"/>
  <c r="Y12" i="174"/>
  <c r="X12" i="174"/>
  <c r="W12" i="174"/>
  <c r="V12" i="174"/>
  <c r="U12" i="174"/>
  <c r="T12" i="174"/>
  <c r="S12" i="174"/>
  <c r="R12" i="174"/>
  <c r="Q12" i="174"/>
  <c r="P12" i="174"/>
  <c r="O12" i="174"/>
  <c r="N12" i="174"/>
  <c r="M12" i="174"/>
  <c r="L12" i="174"/>
  <c r="I12" i="174"/>
  <c r="J11" i="174"/>
  <c r="K11" i="174" s="1"/>
  <c r="J10" i="174"/>
  <c r="K10" i="174" s="1"/>
  <c r="J9" i="174"/>
  <c r="K9" i="174" s="1"/>
  <c r="J8" i="174"/>
  <c r="K8" i="174" s="1"/>
  <c r="J7" i="174"/>
  <c r="K7" i="174" s="1"/>
  <c r="J6" i="174"/>
  <c r="K6" i="174" s="1"/>
  <c r="J5" i="174"/>
  <c r="K5" i="174" s="1"/>
  <c r="J4" i="174"/>
  <c r="K4" i="174" s="1"/>
  <c r="Z12" i="173"/>
  <c r="Y12" i="173"/>
  <c r="X12" i="173"/>
  <c r="W12" i="173"/>
  <c r="V12" i="173"/>
  <c r="U12" i="173"/>
  <c r="T12" i="173"/>
  <c r="S12" i="173"/>
  <c r="R12" i="173"/>
  <c r="Q12" i="173"/>
  <c r="P12" i="173"/>
  <c r="O12" i="173"/>
  <c r="N12" i="173"/>
  <c r="M12" i="173"/>
  <c r="L12" i="173"/>
  <c r="I12" i="173"/>
  <c r="J11" i="173"/>
  <c r="K11" i="173" s="1"/>
  <c r="J10" i="173"/>
  <c r="K10" i="173" s="1"/>
  <c r="J9" i="173"/>
  <c r="K9" i="173" s="1"/>
  <c r="J8" i="173"/>
  <c r="K8" i="173" s="1"/>
  <c r="J7" i="173"/>
  <c r="K7" i="173" s="1"/>
  <c r="J6" i="173"/>
  <c r="K6" i="173" s="1"/>
  <c r="J5" i="173"/>
  <c r="K5" i="173" s="1"/>
  <c r="J4" i="173"/>
  <c r="K4" i="173" s="1"/>
  <c r="Z12" i="172"/>
  <c r="Y12" i="172"/>
  <c r="X12" i="172"/>
  <c r="W12" i="172"/>
  <c r="V12" i="172"/>
  <c r="U12" i="172"/>
  <c r="T12" i="172"/>
  <c r="S12" i="172"/>
  <c r="R12" i="172"/>
  <c r="Q12" i="172"/>
  <c r="P12" i="172"/>
  <c r="O12" i="172"/>
  <c r="N12" i="172"/>
  <c r="M12" i="172"/>
  <c r="L12" i="172"/>
  <c r="I12" i="172"/>
  <c r="J11" i="172"/>
  <c r="K11" i="172" s="1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Z12" i="171"/>
  <c r="Y12" i="171"/>
  <c r="X12" i="171"/>
  <c r="W12" i="171"/>
  <c r="V12" i="171"/>
  <c r="U12" i="171"/>
  <c r="T12" i="171"/>
  <c r="S12" i="171"/>
  <c r="R12" i="171"/>
  <c r="Q12" i="171"/>
  <c r="P12" i="171"/>
  <c r="O12" i="171"/>
  <c r="N12" i="171"/>
  <c r="M12" i="171"/>
  <c r="L12" i="171"/>
  <c r="I12" i="171"/>
  <c r="J11" i="171"/>
  <c r="K11" i="171" s="1"/>
  <c r="J10" i="171"/>
  <c r="K10" i="171" s="1"/>
  <c r="J9" i="171"/>
  <c r="K9" i="171" s="1"/>
  <c r="J8" i="171"/>
  <c r="K8" i="171" s="1"/>
  <c r="J7" i="171"/>
  <c r="K7" i="171" s="1"/>
  <c r="J6" i="171"/>
  <c r="K6" i="171" s="1"/>
  <c r="J5" i="171"/>
  <c r="K5" i="171" s="1"/>
  <c r="J4" i="171"/>
  <c r="K4" i="171" s="1"/>
  <c r="Z12" i="170"/>
  <c r="Y12" i="170"/>
  <c r="X12" i="170"/>
  <c r="W12" i="170"/>
  <c r="V12" i="170"/>
  <c r="U12" i="170"/>
  <c r="T12" i="170"/>
  <c r="S12" i="170"/>
  <c r="R12" i="170"/>
  <c r="Q12" i="170"/>
  <c r="P12" i="170"/>
  <c r="O12" i="170"/>
  <c r="N12" i="170"/>
  <c r="M12" i="170"/>
  <c r="L12" i="170"/>
  <c r="I12" i="170"/>
  <c r="J11" i="170"/>
  <c r="K11" i="170" s="1"/>
  <c r="J10" i="170"/>
  <c r="K10" i="170" s="1"/>
  <c r="J9" i="170"/>
  <c r="K9" i="170" s="1"/>
  <c r="J8" i="170"/>
  <c r="K8" i="170" s="1"/>
  <c r="J7" i="170"/>
  <c r="K7" i="170" s="1"/>
  <c r="J6" i="170"/>
  <c r="K6" i="170" s="1"/>
  <c r="J5" i="170"/>
  <c r="K5" i="170" s="1"/>
  <c r="J4" i="170"/>
  <c r="K4" i="170" s="1"/>
  <c r="J11" i="166"/>
  <c r="J5" i="166"/>
  <c r="J6" i="166"/>
  <c r="J7" i="166"/>
  <c r="J8" i="166"/>
  <c r="J9" i="166"/>
  <c r="J10" i="166"/>
  <c r="J4" i="166"/>
  <c r="Z12" i="166"/>
  <c r="L12" i="166"/>
  <c r="I12" i="166"/>
  <c r="K9" i="182" l="1"/>
  <c r="J9" i="162"/>
  <c r="K8" i="182"/>
  <c r="J8" i="162"/>
  <c r="K4" i="182"/>
  <c r="J4" i="162"/>
  <c r="Y12" i="166" l="1"/>
  <c r="X12" i="166"/>
  <c r="W12" i="166"/>
  <c r="V12" i="166"/>
  <c r="U12" i="166"/>
  <c r="T12" i="166"/>
  <c r="S12" i="166"/>
  <c r="R12" i="166"/>
  <c r="Q12" i="166"/>
  <c r="P12" i="166"/>
  <c r="O12" i="166"/>
  <c r="N12" i="166"/>
  <c r="M12" i="166"/>
  <c r="K8" i="166"/>
  <c r="K6" i="166"/>
  <c r="K9" i="166" l="1"/>
  <c r="K10" i="166"/>
  <c r="K5" i="166"/>
  <c r="K11" i="166"/>
  <c r="K7" i="166"/>
  <c r="K4" i="166"/>
  <c r="L6" i="162" l="1"/>
  <c r="L8" i="162"/>
  <c r="L9" i="162"/>
  <c r="M8" i="162" l="1"/>
  <c r="L7" i="162"/>
  <c r="M9" i="162"/>
  <c r="I16" i="162"/>
  <c r="I14" i="162"/>
  <c r="K8" i="162" l="1"/>
  <c r="M6" i="162"/>
  <c r="K6" i="162"/>
  <c r="K9" i="162"/>
  <c r="I15" i="162"/>
  <c r="L5" i="162"/>
  <c r="L11" i="162"/>
  <c r="M7" i="162" l="1"/>
  <c r="K7" i="162"/>
  <c r="M11" i="162"/>
  <c r="M5" i="162"/>
  <c r="M10" i="162"/>
  <c r="L10" i="162"/>
  <c r="K10" i="162" l="1"/>
  <c r="K5" i="162"/>
  <c r="K11" i="162"/>
  <c r="L4" i="162"/>
  <c r="M4" i="162"/>
  <c r="K4" i="162"/>
  <c r="M12" i="162" l="1"/>
  <c r="M18" i="162" s="1"/>
  <c r="L12" i="162"/>
  <c r="M17" i="162" s="1"/>
  <c r="M20" i="162" l="1"/>
</calcChain>
</file>

<file path=xl/sharedStrings.xml><?xml version="1.0" encoding="utf-8"?>
<sst xmlns="http://schemas.openxmlformats.org/spreadsheetml/2006/main" count="1374" uniqueCount="74">
  <si>
    <t>Saldo / Automático</t>
  </si>
  <si>
    <t>...../...../......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</si>
  <si>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</si>
  <si>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</si>
  <si>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</si>
  <si>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</si>
  <si>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</si>
  <si>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</si>
  <si>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</si>
  <si>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</si>
  <si>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</si>
  <si>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</si>
  <si>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</si>
  <si>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</si>
  <si>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Grupo-classe</t>
  </si>
  <si>
    <t>Código NUC</t>
  </si>
  <si>
    <t>Detalhamento</t>
  </si>
  <si>
    <t>Empresa</t>
  </si>
  <si>
    <t xml:space="preserve">Preço UNITÁRIO </t>
  </si>
  <si>
    <t xml:space="preserve"> </t>
  </si>
  <si>
    <r>
      <rPr>
        <b/>
        <sz val="11"/>
        <rFont val="Calibri"/>
        <family val="2"/>
        <scheme val="minor"/>
      </rPr>
      <t xml:space="preserve">PE 1255/2024 SRP </t>
    </r>
    <r>
      <rPr>
        <sz val="11"/>
        <rFont val="Calibri"/>
        <family val="2"/>
        <scheme val="minor"/>
      </rPr>
      <t xml:space="preserve">(SGPE DE ORIGEM 35621/2024) </t>
    </r>
  </si>
  <si>
    <t>VIGÊNCIA DA ATA: 03/10/2024 até 03/10/2025</t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</si>
  <si>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</si>
  <si>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rPr>
        <b/>
        <sz val="11"/>
        <rFont val="Calibri"/>
        <family val="2"/>
        <scheme val="minor"/>
      </rPr>
      <t xml:space="preserve">OBJETO: </t>
    </r>
    <r>
      <rPr>
        <sz val="11"/>
        <rFont val="Calibri"/>
        <family val="2"/>
        <scheme val="minor"/>
      </rPr>
      <t>AQUISIÇÃO DE MATERIAL DE REPRESENTAÇÃO (TODA A UDESC)</t>
    </r>
  </si>
  <si>
    <t>YNOV DISTRIBUICAO DE PRODUTOS LTDA ME - CNPJ 38.903.127/0001-93</t>
  </si>
  <si>
    <t xml:space="preserve"> BH BRINDES E SERVIÇOS LTDA - CNPJ 45.802.500/0001-85</t>
  </si>
  <si>
    <t>NACIONAL BRINDES PRESENTES CORPORATIVOS LTDA - CNPJ 06.927.910/0001-09</t>
  </si>
  <si>
    <t>Descrição do Material</t>
  </si>
  <si>
    <t>GARRAFA TERMICA EM INOX. Garrafa térmica feita em inox, com parede dupla, capacidade acima de 500 ml, tampa rosqueável ou tampa de abertura dupla, com personalização a laser para no mínimo uma arte. Tamanho da arte: 3 x 4 cm na horizontal ou 3 x 7 cm na vertical ou em dimensões aproximadas. Embalados individualmente. A Arte para impressão será enviada posteriormente. Apresentar amostra do protótipo.</t>
  </si>
  <si>
    <t>CADERNO TIPO MOLESKINI personalizado com logomarca e QR Code, personalização em serigrafia com impressão de alta resolução frontal 1 x 0 cores (cores a definir), capa dura com revestimento emborrachado, cantos arredondados medindo 14 cm X 21 cm, fechamento por elástico e suporte para esferográfica (não inclusa), miolo no mínimo 80 folhas pautadas na cor marfim. Área de personalização: 10 x 10 cm. Arte para impressão será enviada posteriormente. Apresentar amostra do protótipo.</t>
  </si>
  <si>
    <t>SACOLA EM NON-WOVEN 80 g/m² personalizada, com impressão de alta qualidade frontal 1 x 0 cores (Sacola Azul, letras em amarelo), tamanho 30 X 25 X 9 cm, termo-selado, com alças de 50 cm. A Arte para impressão será enviada posteriormente. Apresentar amostra do protótipo.</t>
  </si>
  <si>
    <t>PIN fundido em liga de metal esmaltado, jateado e polido (brilhante), com pino com fecho em metal, e banho dourado, com o logomarca personalizada em relevo (letras na cor a definir), no tamanho aproximado de 1,0cm de altura x 2 cm de largura. A Arte para execução do trabalho será enviada posteriormente. Apresentar amostra do protótipo.</t>
  </si>
  <si>
    <t>CANECA - Material: Porcelana, Capacidade: 350ml, aplicação: água, café. Características  adicionais: Cor Branca, estampa personalizada 4x0 cores. A Arte para impressão será enviada posteriormente. Apresentar amostra do protótipo.</t>
  </si>
  <si>
    <t xml:space="preserve">CHAVEIRO DE METAL retangular, medida mínima de 8cm de altura e 2.9 cm de largura, personalizado com LOGOMARCA.   A Arte para impressão será enviada posteriormente. Apresentar amostra do protótipo. </t>
  </si>
  <si>
    <t>CANETA METÁLICA personalizada touch screen para uso em celulares, tablets, e para uso em papel, ponta média, carga esferográfica azul e acionamento por rotação. Clip de metal na cor preta. Corpo em alumínio na cor preta, personalização com a arte a arte a ser passada pela UDESC na cor a definir com impressão a laser. Tamanho (CxL): 13,6 cm x 1 cm.  A Arte para impressão será enviada posteriormente. Apresentar amostra do protótipo.</t>
  </si>
  <si>
    <t>Peça</t>
  </si>
  <si>
    <t>15-4</t>
  </si>
  <si>
    <t>005444024</t>
  </si>
  <si>
    <t>10-2</t>
  </si>
  <si>
    <t>007986005</t>
  </si>
  <si>
    <t>10-1</t>
  </si>
  <si>
    <t>104450003</t>
  </si>
  <si>
    <t>25-2</t>
  </si>
  <si>
    <t>014974024</t>
  </si>
  <si>
    <t>57-5</t>
  </si>
  <si>
    <t>029866065</t>
  </si>
  <si>
    <t>044903017</t>
  </si>
  <si>
    <t>22-1</t>
  </si>
  <si>
    <t>102253002</t>
  </si>
  <si>
    <t>005789001</t>
  </si>
  <si>
    <t>339030.21</t>
  </si>
  <si>
    <t>339030.16</t>
  </si>
  <si>
    <t>339030.19</t>
  </si>
  <si>
    <t> 339030.44</t>
  </si>
  <si>
    <t>339030.25</t>
  </si>
  <si>
    <t>KIT COM CANETA E LAPISEIRA EM ESTOJO de cartonagem com placa central em metal personalizada. A Caneta e a Lapiseira em metal inteiras na cor preta com detalhes prata, clip de metal e na “ponta”. No meio, centralizado, deve possuir no mínimo uma linha também em metal prata. Acionamento por giro. O estojo deverá ser revestido com espuma na parte interna. A área de gravação deverá ser de no mínimo (CxL): Caneta/Lapiseira 4,3 cm x 1 cm – Estojo 4,1 cm x 1,6 cm. Tamanho total aproximado (CxL): Caneta/Lapiseira 13,2 cm x 1,4 cm – Estojo 18 cm x 6,5 cm. A personalização deverá ser realizada a laser. A Execução do projeto deverá ser criado digitalmente com máximo de resolução e qualidade de imagem. Arte para impressão será enviada posteriormente. Apresentar amostra do protótipo.</t>
  </si>
  <si>
    <t>AF  nº xxx/2024 (Quantidade)</t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</si>
  <si>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</si>
  <si>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VIGÊNCIA DA ATA: 03/10/2024 </t>
    </r>
    <r>
      <rPr>
        <b/>
        <sz val="11"/>
        <rFont val="Calibri"/>
        <family val="2"/>
        <scheme val="minor"/>
      </rPr>
      <t>até 03/10/2025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</si>
  <si>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</si>
  <si>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</si>
  <si>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</si>
  <si>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</si>
  <si>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</si>
  <si>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</si>
  <si>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</si>
  <si>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</si>
  <si>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</si>
  <si>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</si>
  <si>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</si>
  <si>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r>
      <t xml:space="preserve">CENTRO PARTICIPANTE: </t>
    </r>
    <r>
      <rPr>
        <b/>
        <sz val="11"/>
        <rFont val="Calibri"/>
        <family val="2"/>
        <scheme val="minor"/>
      </rPr>
      <t>REITORIA</t>
    </r>
  </si>
  <si>
    <t>Resumo Atualizado em 08/10/2024</t>
  </si>
  <si>
    <r>
      <t xml:space="preserve">PE 1255/2024 SRP </t>
    </r>
    <r>
      <rPr>
        <sz val="11"/>
        <rFont val="Calibri"/>
        <family val="2"/>
        <scheme val="minor"/>
      </rPr>
      <t xml:space="preserve">(SGPE DE ORIGEM 35621/2024) </t>
    </r>
  </si>
  <si>
    <t>CONTROLE DO GESTOR: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</si>
</sst>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0"/>
      <color theme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rgb="FFFFFF99"/>
        <bgColor indexed="26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0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4" fillId="0" borderId="0" applyNumberFormat="0" applyFill="0" applyBorder="0" applyAlignment="0" applyProtection="0"/>
  </cellStyleXfs>
  <cellXfs count="99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5" borderId="2" xfId="1" applyNumberFormat="1" applyFont="1" applyFill="1" applyBorder="1" applyAlignment="1" applyProtection="1">
      <alignment horizontal="right"/>
      <protection locked="0"/>
    </xf>
    <xf numFmtId="168" fontId="6" fillId="5" borderId="7" xfId="1" applyNumberFormat="1" applyFont="1" applyFill="1" applyBorder="1" applyAlignment="1" applyProtection="1">
      <alignment horizontal="right"/>
      <protection locked="0"/>
    </xf>
    <xf numFmtId="9" fontId="6" fillId="5" borderId="3" xfId="12" applyFont="1" applyFill="1" applyBorder="1" applyAlignment="1" applyProtection="1">
      <alignment horizontal="right"/>
      <protection locked="0"/>
    </xf>
    <xf numFmtId="2" fontId="6" fillId="5" borderId="7" xfId="1" applyNumberFormat="1" applyFont="1" applyFill="1" applyBorder="1" applyAlignment="1">
      <alignment horizontal="right"/>
    </xf>
    <xf numFmtId="0" fontId="6" fillId="5" borderId="8" xfId="1" applyFont="1" applyFill="1" applyBorder="1" applyAlignment="1" applyProtection="1">
      <alignment horizontal="left"/>
      <protection locked="0"/>
    </xf>
    <xf numFmtId="0" fontId="6" fillId="5" borderId="12" xfId="1" applyFont="1" applyFill="1" applyBorder="1" applyAlignment="1" applyProtection="1">
      <alignment horizontal="left"/>
      <protection locked="0"/>
    </xf>
    <xf numFmtId="0" fontId="6" fillId="5" borderId="9" xfId="1" applyFont="1" applyFill="1" applyBorder="1" applyAlignment="1" applyProtection="1">
      <alignment horizontal="left"/>
      <protection locked="0"/>
    </xf>
    <xf numFmtId="0" fontId="6" fillId="5" borderId="0" xfId="1" applyFont="1" applyFill="1" applyBorder="1" applyAlignment="1" applyProtection="1">
      <alignment horizontal="left"/>
      <protection locked="0"/>
    </xf>
    <xf numFmtId="0" fontId="6" fillId="5" borderId="10" xfId="1" applyFont="1" applyFill="1" applyBorder="1" applyAlignment="1" applyProtection="1">
      <alignment horizontal="left"/>
      <protection locked="0"/>
    </xf>
    <xf numFmtId="0" fontId="6" fillId="5" borderId="11" xfId="1" applyFont="1" applyFill="1" applyBorder="1" applyAlignment="1" applyProtection="1">
      <alignment horizontal="left"/>
      <protection locked="0"/>
    </xf>
    <xf numFmtId="41" fontId="3" fillId="4" borderId="1" xfId="0" applyNumberFormat="1" applyFont="1" applyFill="1" applyBorder="1" applyAlignment="1">
      <alignment horizontal="center" vertical="center" wrapText="1"/>
    </xf>
    <xf numFmtId="44" fontId="3" fillId="6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3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1" applyFont="1" applyFill="1" applyBorder="1" applyAlignment="1" applyProtection="1">
      <alignment horizontal="center" wrapText="1"/>
      <protection locked="0"/>
    </xf>
    <xf numFmtId="44" fontId="3" fillId="0" borderId="1" xfId="13" applyFont="1" applyFill="1" applyBorder="1" applyAlignment="1">
      <alignment horizontal="center" vertical="center" wrapText="1"/>
    </xf>
    <xf numFmtId="44" fontId="1" fillId="0" borderId="1" xfId="8" applyFont="1" applyBorder="1"/>
    <xf numFmtId="44" fontId="3" fillId="0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3" fillId="0" borderId="1" xfId="1" applyFont="1" applyBorder="1" applyAlignment="1" applyProtection="1">
      <alignment horizontal="center" wrapText="1"/>
      <protection locked="0"/>
    </xf>
    <xf numFmtId="0" fontId="3" fillId="0" borderId="1" xfId="1" applyFont="1" applyBorder="1" applyAlignment="1">
      <alignment horizontal="center" wrapText="1"/>
    </xf>
    <xf numFmtId="0" fontId="3" fillId="0" borderId="0" xfId="1" applyFont="1" applyAlignment="1" applyProtection="1">
      <alignment horizontal="center" wrapText="1"/>
      <protection locked="0"/>
    </xf>
    <xf numFmtId="0" fontId="3" fillId="8" borderId="1" xfId="1" applyFont="1" applyFill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0" fontId="10" fillId="0" borderId="0" xfId="1" applyFont="1" applyFill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1" applyFont="1" applyFill="1" applyBorder="1" applyAlignment="1" applyProtection="1">
      <alignment horizontal="center" vertical="center" wrapText="1"/>
      <protection locked="0"/>
    </xf>
    <xf numFmtId="44" fontId="3" fillId="0" borderId="0" xfId="13" applyFont="1" applyAlignment="1" applyProtection="1">
      <alignment wrapText="1"/>
      <protection locked="0"/>
    </xf>
    <xf numFmtId="0" fontId="3" fillId="8" borderId="1" xfId="1" applyNumberFormat="1" applyFont="1" applyFill="1" applyBorder="1" applyAlignment="1" applyProtection="1">
      <alignment horizontal="center" wrapText="1"/>
      <protection locked="0"/>
    </xf>
    <xf numFmtId="0" fontId="3" fillId="8" borderId="1" xfId="1" applyNumberFormat="1" applyFont="1" applyFill="1" applyBorder="1" applyAlignment="1">
      <alignment horizontal="center" wrapText="1"/>
    </xf>
    <xf numFmtId="49" fontId="11" fillId="8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center" vertical="center" wrapText="1"/>
    </xf>
    <xf numFmtId="166" fontId="3" fillId="12" borderId="1" xfId="0" applyNumberFormat="1" applyFont="1" applyFill="1" applyBorder="1" applyAlignment="1">
      <alignment horizontal="center" vertical="center" wrapText="1"/>
    </xf>
    <xf numFmtId="3" fontId="3" fillId="1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15" borderId="13" xfId="0" applyFont="1" applyFill="1" applyBorder="1" applyAlignment="1">
      <alignment horizontal="center" vertical="center" wrapText="1"/>
    </xf>
    <xf numFmtId="0" fontId="7" fillId="15" borderId="7" xfId="0" applyFont="1" applyFill="1" applyBorder="1" applyAlignment="1">
      <alignment horizontal="center" vertical="center" wrapText="1"/>
    </xf>
    <xf numFmtId="165" fontId="10" fillId="2" borderId="3" xfId="3" applyFont="1" applyFill="1" applyBorder="1" applyAlignment="1" applyProtection="1">
      <alignment horizontal="center" vertical="center" wrapText="1"/>
    </xf>
    <xf numFmtId="165" fontId="10" fillId="16" borderId="3" xfId="3" applyFont="1" applyFill="1" applyBorder="1" applyAlignment="1" applyProtection="1">
      <alignment horizontal="center" vertical="center" wrapText="1"/>
    </xf>
    <xf numFmtId="0" fontId="10" fillId="15" borderId="1" xfId="1" applyFont="1" applyFill="1" applyBorder="1" applyAlignment="1" applyProtection="1">
      <alignment horizontal="center" vertical="center" wrapText="1"/>
    </xf>
    <xf numFmtId="166" fontId="10" fillId="15" borderId="1" xfId="1" applyNumberFormat="1" applyFont="1" applyFill="1" applyBorder="1" applyAlignment="1">
      <alignment horizontal="center" vertical="center" wrapText="1"/>
    </xf>
    <xf numFmtId="0" fontId="10" fillId="15" borderId="1" xfId="1" applyFont="1" applyFill="1" applyBorder="1" applyAlignment="1" applyProtection="1">
      <alignment horizontal="center" vertical="center" wrapText="1"/>
      <protection locked="0"/>
    </xf>
    <xf numFmtId="168" fontId="10" fillId="15" borderId="1" xfId="3" applyNumberFormat="1" applyFont="1" applyFill="1" applyBorder="1" applyAlignment="1" applyProtection="1">
      <alignment horizontal="center" vertical="center" wrapText="1"/>
    </xf>
    <xf numFmtId="3" fontId="3" fillId="14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9" borderId="1" xfId="0" applyNumberFormat="1" applyFont="1" applyFill="1" applyBorder="1" applyAlignment="1">
      <alignment horizontal="left" vertical="center" wrapText="1"/>
    </xf>
    <xf numFmtId="0" fontId="3" fillId="9" borderId="4" xfId="0" applyNumberFormat="1" applyFont="1" applyFill="1" applyBorder="1" applyAlignment="1">
      <alignment vertical="center" wrapText="1"/>
    </xf>
    <xf numFmtId="0" fontId="3" fillId="9" borderId="5" xfId="0" applyNumberFormat="1" applyFont="1" applyFill="1" applyBorder="1" applyAlignment="1">
      <alignment vertical="center" wrapText="1"/>
    </xf>
    <xf numFmtId="0" fontId="3" fillId="9" borderId="6" xfId="0" applyNumberFormat="1" applyFont="1" applyFill="1" applyBorder="1" applyAlignment="1">
      <alignment vertical="center" wrapText="1"/>
    </xf>
    <xf numFmtId="0" fontId="6" fillId="5" borderId="4" xfId="1" applyFont="1" applyFill="1" applyBorder="1" applyAlignment="1" applyProtection="1">
      <alignment horizontal="left"/>
      <protection locked="0"/>
    </xf>
    <xf numFmtId="0" fontId="6" fillId="5" borderId="5" xfId="1" applyFont="1" applyFill="1" applyBorder="1" applyAlignment="1" applyProtection="1">
      <alignment horizontal="left"/>
      <protection locked="0"/>
    </xf>
    <xf numFmtId="0" fontId="6" fillId="5" borderId="6" xfId="1" applyFont="1" applyFill="1" applyBorder="1" applyAlignment="1" applyProtection="1">
      <alignment horizontal="left"/>
      <protection locked="0"/>
    </xf>
    <xf numFmtId="0" fontId="6" fillId="5" borderId="1" xfId="1" applyFont="1" applyFill="1" applyBorder="1" applyAlignment="1">
      <alignment vertical="center" wrapText="1"/>
    </xf>
    <xf numFmtId="0" fontId="3" fillId="9" borderId="4" xfId="0" applyNumberFormat="1" applyFont="1" applyFill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1" fontId="13" fillId="0" borderId="0" xfId="1" applyNumberFormat="1" applyFont="1" applyFill="1" applyAlignment="1" applyProtection="1">
      <alignment horizontal="center" wrapText="1"/>
      <protection locked="0"/>
    </xf>
    <xf numFmtId="0" fontId="8" fillId="8" borderId="1" xfId="0" applyFont="1" applyFill="1" applyBorder="1" applyAlignment="1">
      <alignment vertical="center" wrapText="1"/>
    </xf>
    <xf numFmtId="44" fontId="1" fillId="0" borderId="1" xfId="13" applyFont="1" applyBorder="1" applyAlignment="1">
      <alignment vertical="center"/>
    </xf>
    <xf numFmtId="0" fontId="10" fillId="10" borderId="4" xfId="0" applyNumberFormat="1" applyFont="1" applyFill="1" applyBorder="1" applyAlignment="1">
      <alignment horizontal="center" vertical="center" wrapText="1"/>
    </xf>
    <xf numFmtId="0" fontId="10" fillId="10" borderId="6" xfId="0" applyNumberFormat="1" applyFont="1" applyFill="1" applyBorder="1" applyAlignment="1">
      <alignment horizontal="center" vertical="center" wrapText="1"/>
    </xf>
    <xf numFmtId="0" fontId="14" fillId="0" borderId="0" xfId="89" applyFill="1" applyAlignment="1">
      <alignment horizontal="center" vertical="center" wrapText="1"/>
    </xf>
    <xf numFmtId="0" fontId="3" fillId="10" borderId="4" xfId="0" applyNumberFormat="1" applyFont="1" applyFill="1" applyBorder="1" applyAlignment="1">
      <alignment horizontal="center" vertical="center" wrapText="1"/>
    </xf>
    <xf numFmtId="0" fontId="3" fillId="10" borderId="5" xfId="0" applyNumberFormat="1" applyFont="1" applyFill="1" applyBorder="1" applyAlignment="1">
      <alignment horizontal="center" vertical="center" wrapText="1"/>
    </xf>
    <xf numFmtId="0" fontId="3" fillId="10" borderId="6" xfId="0" applyNumberFormat="1" applyFont="1" applyFill="1" applyBorder="1" applyAlignment="1">
      <alignment horizontal="center" vertical="center" wrapText="1"/>
    </xf>
    <xf numFmtId="0" fontId="3" fillId="10" borderId="4" xfId="0" applyNumberFormat="1" applyFont="1" applyFill="1" applyBorder="1" applyAlignment="1">
      <alignment vertical="center" wrapText="1"/>
    </xf>
    <xf numFmtId="0" fontId="3" fillId="10" borderId="5" xfId="0" applyNumberFormat="1" applyFont="1" applyFill="1" applyBorder="1" applyAlignment="1">
      <alignment vertical="center" wrapText="1"/>
    </xf>
    <xf numFmtId="0" fontId="3" fillId="10" borderId="6" xfId="0" applyNumberFormat="1" applyFont="1" applyFill="1" applyBorder="1" applyAlignment="1">
      <alignment vertical="center" wrapText="1"/>
    </xf>
    <xf numFmtId="0" fontId="12" fillId="10" borderId="4" xfId="0" applyNumberFormat="1" applyFont="1" applyFill="1" applyBorder="1" applyAlignment="1">
      <alignment horizontal="center" vertical="center" wrapText="1"/>
    </xf>
    <xf numFmtId="0" fontId="12" fillId="10" borderId="5" xfId="0" applyNumberFormat="1" applyFont="1" applyFill="1" applyBorder="1" applyAlignment="1">
      <alignment horizontal="center" vertical="center" wrapText="1"/>
    </xf>
    <xf numFmtId="0" fontId="12" fillId="10" borderId="6" xfId="0" applyNumberFormat="1" applyFont="1" applyFill="1" applyBorder="1" applyAlignment="1">
      <alignment horizontal="center" vertical="center" wrapText="1"/>
    </xf>
    <xf numFmtId="0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  <protection locked="0"/>
    </xf>
  </cellXfs>
  <cellStyles count="90">
    <cellStyle name="Hiperlink" xfId="89" builtinId="8"/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3 2 2" xfId="46" xr:uid="{00000000-0005-0000-0000-000003000000}"/>
    <cellStyle name="Moeda 3 2 3" xfId="73" xr:uid="{00000000-0005-0000-0000-000003000000}"/>
    <cellStyle name="Moeda 3 3" xfId="28" xr:uid="{00000000-0005-0000-0000-000003000000}"/>
    <cellStyle name="Moeda 3 3 2" xfId="55" xr:uid="{00000000-0005-0000-0000-000003000000}"/>
    <cellStyle name="Moeda 3 3 3" xfId="82" xr:uid="{00000000-0005-0000-0000-000003000000}"/>
    <cellStyle name="Moeda 3 4" xfId="37" xr:uid="{00000000-0005-0000-0000-000003000000}"/>
    <cellStyle name="Moeda 3 5" xfId="64" xr:uid="{00000000-0005-0000-0000-000003000000}"/>
    <cellStyle name="Moeda 4" xfId="14" xr:uid="{00000000-0005-0000-0000-000004000000}"/>
    <cellStyle name="Moeda 4 2" xfId="23" xr:uid="{00000000-0005-0000-0000-000004000000}"/>
    <cellStyle name="Moeda 4 2 2" xfId="50" xr:uid="{00000000-0005-0000-0000-000004000000}"/>
    <cellStyle name="Moeda 4 2 3" xfId="77" xr:uid="{00000000-0005-0000-0000-000004000000}"/>
    <cellStyle name="Moeda 4 3" xfId="32" xr:uid="{00000000-0005-0000-0000-000004000000}"/>
    <cellStyle name="Moeda 4 3 2" xfId="59" xr:uid="{00000000-0005-0000-0000-000004000000}"/>
    <cellStyle name="Moeda 4 3 3" xfId="86" xr:uid="{00000000-0005-0000-0000-000004000000}"/>
    <cellStyle name="Moeda 4 4" xfId="41" xr:uid="{00000000-0005-0000-0000-000004000000}"/>
    <cellStyle name="Moeda 4 5" xfId="68" xr:uid="{00000000-0005-0000-0000-000004000000}"/>
    <cellStyle name="Moeda 5" xfId="22" xr:uid="{00000000-0005-0000-0000-00003E000000}"/>
    <cellStyle name="Moeda 5 2" xfId="49" xr:uid="{00000000-0005-0000-0000-00003E000000}"/>
    <cellStyle name="Moeda 5 3" xfId="76" xr:uid="{00000000-0005-0000-0000-00003E000000}"/>
    <cellStyle name="Moeda 6" xfId="31" xr:uid="{00000000-0005-0000-0000-000047000000}"/>
    <cellStyle name="Moeda 6 2" xfId="58" xr:uid="{00000000-0005-0000-0000-000047000000}"/>
    <cellStyle name="Moeda 6 3" xfId="85" xr:uid="{00000000-0005-0000-0000-000047000000}"/>
    <cellStyle name="Moeda 7" xfId="40" xr:uid="{00000000-0005-0000-0000-000050000000}"/>
    <cellStyle name="Moeda 8" xfId="67" xr:uid="{00000000-0005-0000-0000-00006B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2 2 2" xfId="48" xr:uid="{00000000-0005-0000-0000-00000A000000}"/>
    <cellStyle name="Separador de milhares 2 2 2 2 3" xfId="75" xr:uid="{00000000-0005-0000-0000-00000A000000}"/>
    <cellStyle name="Separador de milhares 2 2 2 3" xfId="30" xr:uid="{00000000-0005-0000-0000-00000A000000}"/>
    <cellStyle name="Separador de milhares 2 2 2 3 2" xfId="57" xr:uid="{00000000-0005-0000-0000-00000A000000}"/>
    <cellStyle name="Separador de milhares 2 2 2 3 3" xfId="84" xr:uid="{00000000-0005-0000-0000-00000A000000}"/>
    <cellStyle name="Separador de milhares 2 2 2 4" xfId="39" xr:uid="{00000000-0005-0000-0000-00000A000000}"/>
    <cellStyle name="Separador de milhares 2 2 2 5" xfId="66" xr:uid="{00000000-0005-0000-0000-00000A000000}"/>
    <cellStyle name="Separador de milhares 2 2 3" xfId="16" xr:uid="{00000000-0005-0000-0000-00000B000000}"/>
    <cellStyle name="Separador de milhares 2 2 3 2" xfId="25" xr:uid="{00000000-0005-0000-0000-00000B000000}"/>
    <cellStyle name="Separador de milhares 2 2 3 2 2" xfId="52" xr:uid="{00000000-0005-0000-0000-00000B000000}"/>
    <cellStyle name="Separador de milhares 2 2 3 2 3" xfId="79" xr:uid="{00000000-0005-0000-0000-00000B000000}"/>
    <cellStyle name="Separador de milhares 2 2 3 3" xfId="34" xr:uid="{00000000-0005-0000-0000-00000B000000}"/>
    <cellStyle name="Separador de milhares 2 2 3 3 2" xfId="61" xr:uid="{00000000-0005-0000-0000-00000B000000}"/>
    <cellStyle name="Separador de milhares 2 2 3 3 3" xfId="88" xr:uid="{00000000-0005-0000-0000-00000B000000}"/>
    <cellStyle name="Separador de milhares 2 2 3 4" xfId="43" xr:uid="{00000000-0005-0000-0000-00000B000000}"/>
    <cellStyle name="Separador de milhares 2 2 3 5" xfId="70" xr:uid="{00000000-0005-0000-0000-00000B000000}"/>
    <cellStyle name="Separador de milhares 2 2 4" xfId="18" xr:uid="{00000000-0005-0000-0000-000009000000}"/>
    <cellStyle name="Separador de milhares 2 2 4 2" xfId="45" xr:uid="{00000000-0005-0000-0000-000009000000}"/>
    <cellStyle name="Separador de milhares 2 2 4 3" xfId="72" xr:uid="{00000000-0005-0000-0000-000009000000}"/>
    <cellStyle name="Separador de milhares 2 2 5" xfId="27" xr:uid="{00000000-0005-0000-0000-000009000000}"/>
    <cellStyle name="Separador de milhares 2 2 5 2" xfId="54" xr:uid="{00000000-0005-0000-0000-000009000000}"/>
    <cellStyle name="Separador de milhares 2 2 5 3" xfId="81" xr:uid="{00000000-0005-0000-0000-000009000000}"/>
    <cellStyle name="Separador de milhares 2 2 6" xfId="36" xr:uid="{00000000-0005-0000-0000-000009000000}"/>
    <cellStyle name="Separador de milhares 2 2 7" xfId="63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2 2 2" xfId="47" xr:uid="{00000000-0005-0000-0000-00000D000000}"/>
    <cellStyle name="Separador de milhares 2 3 2 2 3" xfId="74" xr:uid="{00000000-0005-0000-0000-00000D000000}"/>
    <cellStyle name="Separador de milhares 2 3 2 3" xfId="29" xr:uid="{00000000-0005-0000-0000-00000D000000}"/>
    <cellStyle name="Separador de milhares 2 3 2 3 2" xfId="56" xr:uid="{00000000-0005-0000-0000-00000D000000}"/>
    <cellStyle name="Separador de milhares 2 3 2 3 3" xfId="83" xr:uid="{00000000-0005-0000-0000-00000D000000}"/>
    <cellStyle name="Separador de milhares 2 3 2 4" xfId="38" xr:uid="{00000000-0005-0000-0000-00000D000000}"/>
    <cellStyle name="Separador de milhares 2 3 2 5" xfId="65" xr:uid="{00000000-0005-0000-0000-00000D000000}"/>
    <cellStyle name="Separador de milhares 2 3 3" xfId="15" xr:uid="{00000000-0005-0000-0000-00000E000000}"/>
    <cellStyle name="Separador de milhares 2 3 3 2" xfId="24" xr:uid="{00000000-0005-0000-0000-00000E000000}"/>
    <cellStyle name="Separador de milhares 2 3 3 2 2" xfId="51" xr:uid="{00000000-0005-0000-0000-00000E000000}"/>
    <cellStyle name="Separador de milhares 2 3 3 2 3" xfId="78" xr:uid="{00000000-0005-0000-0000-00000E000000}"/>
    <cellStyle name="Separador de milhares 2 3 3 3" xfId="33" xr:uid="{00000000-0005-0000-0000-00000E000000}"/>
    <cellStyle name="Separador de milhares 2 3 3 3 2" xfId="60" xr:uid="{00000000-0005-0000-0000-00000E000000}"/>
    <cellStyle name="Separador de milhares 2 3 3 3 3" xfId="87" xr:uid="{00000000-0005-0000-0000-00000E000000}"/>
    <cellStyle name="Separador de milhares 2 3 3 4" xfId="42" xr:uid="{00000000-0005-0000-0000-00000E000000}"/>
    <cellStyle name="Separador de milhares 2 3 3 5" xfId="69" xr:uid="{00000000-0005-0000-0000-00000E000000}"/>
    <cellStyle name="Separador de milhares 2 3 4" xfId="17" xr:uid="{00000000-0005-0000-0000-00000C000000}"/>
    <cellStyle name="Separador de milhares 2 3 4 2" xfId="44" xr:uid="{00000000-0005-0000-0000-00000C000000}"/>
    <cellStyle name="Separador de milhares 2 3 4 3" xfId="71" xr:uid="{00000000-0005-0000-0000-00000C000000}"/>
    <cellStyle name="Separador de milhares 2 3 5" xfId="26" xr:uid="{00000000-0005-0000-0000-00000C000000}"/>
    <cellStyle name="Separador de milhares 2 3 5 2" xfId="53" xr:uid="{00000000-0005-0000-0000-00000C000000}"/>
    <cellStyle name="Separador de milhares 2 3 5 3" xfId="80" xr:uid="{00000000-0005-0000-0000-00000C000000}"/>
    <cellStyle name="Separador de milhares 2 3 6" xfId="35" xr:uid="{00000000-0005-0000-0000-00000C000000}"/>
    <cellStyle name="Separador de milhares 2 3 7" xfId="62" xr:uid="{00000000-0005-0000-0000-00000C000000}"/>
    <cellStyle name="Separador de milhares 3" xfId="3" xr:uid="{00000000-0005-0000-0000-00000F000000}"/>
    <cellStyle name="Título 5" xfId="4" xr:uid="{00000000-0005-0000-0000-000010000000}"/>
  </cellStyles>
  <dxfs count="2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66"/>
      <color rgb="FFCCFFFF"/>
      <color rgb="FFFFCDFF"/>
      <color rgb="FFFFB7FF"/>
      <color rgb="FFFFA7FF"/>
      <color rgb="FFFF99FF"/>
      <color rgb="FFFFCCFF"/>
      <color rgb="FFFF99CC"/>
      <color rgb="FFCC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FE737E-85D1-49C1-8835-4A574BC2B240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4D85B3F-4FBA-4F9E-A291-91C80B81F525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BD38C8A-96CE-4197-9AC1-2F22576099F4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BDBD12B-8ABF-44AB-AFA8-9ECA73250ACE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103FA6E-E71F-43A5-8D26-FC4594C77292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37DDFBE-1B13-4145-BDA6-A3636F664B0E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28F3AC3-ECCB-4773-B6DC-B9C946CCA5A6}"/>
            </a:ext>
          </a:extLst>
        </xdr:cNvPr>
        <xdr:cNvSpPr>
          <a:spLocks noChangeArrowheads="1"/>
        </xdr:cNvSpPr>
      </xdr:nvSpPr>
      <xdr:spPr bwMode="auto">
        <a:xfrm>
          <a:off x="1820174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4E8E2FE8-387E-433C-AE52-74EAA895A7FC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52DAE63-E508-4073-8B88-B300A851EFF4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8A4C68C-3DE3-4B20-90C2-F4D65D0397E1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B98F507B-9E28-4D8B-AF21-472913856D48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4474340E-B274-4C73-84E4-E8EA35B52884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45943E18-177E-4B5F-86F3-125F22A990DB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2B5C56E-E618-44D4-BD1C-4B85911CB450}"/>
            </a:ext>
          </a:extLst>
        </xdr:cNvPr>
        <xdr:cNvSpPr>
          <a:spLocks noChangeArrowheads="1"/>
        </xdr:cNvSpPr>
      </xdr:nvSpPr>
      <xdr:spPr bwMode="auto">
        <a:xfrm>
          <a:off x="17526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279DE-0907-4DBF-B3FB-6337125C1B9C}">
  <dimension ref="A1:Z19"/>
  <sheetViews>
    <sheetView zoomScale="80" zoomScaleNormal="80" workbookViewId="0">
      <selection activeCell="C15" sqref="C15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70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250</v>
      </c>
      <c r="J4" s="58">
        <f>I4-(SUM(L4:Z4))</f>
        <v>250</v>
      </c>
      <c r="K4" s="59" t="str">
        <f t="shared" ref="K4:K11" si="0">IF(J4&lt;0,"ATENÇÃO","OK")</f>
        <v>OK</v>
      </c>
      <c r="L4" s="53"/>
      <c r="M4" s="53"/>
      <c r="N4" s="95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250</v>
      </c>
      <c r="J5" s="58">
        <f t="shared" ref="J5:J10" si="1">I5-(SUM(L5:Z5))</f>
        <v>250</v>
      </c>
      <c r="K5" s="59" t="str">
        <f t="shared" si="0"/>
        <v>OK</v>
      </c>
      <c r="L5" s="53"/>
      <c r="M5" s="56"/>
      <c r="N5" s="96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250</v>
      </c>
      <c r="J6" s="58">
        <f t="shared" si="1"/>
        <v>250</v>
      </c>
      <c r="K6" s="59" t="str">
        <f t="shared" si="0"/>
        <v>OK</v>
      </c>
      <c r="L6" s="53"/>
      <c r="M6" s="56"/>
      <c r="N6" s="96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250</v>
      </c>
      <c r="J7" s="58">
        <f t="shared" si="1"/>
        <v>250</v>
      </c>
      <c r="K7" s="59" t="str">
        <f t="shared" si="0"/>
        <v>OK</v>
      </c>
      <c r="L7" s="53"/>
      <c r="M7" s="56"/>
      <c r="N7" s="96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250</v>
      </c>
      <c r="J8" s="58">
        <f t="shared" si="1"/>
        <v>250</v>
      </c>
      <c r="K8" s="59" t="str">
        <f t="shared" si="0"/>
        <v>OK</v>
      </c>
      <c r="L8" s="53"/>
      <c r="M8" s="56"/>
      <c r="N8" s="96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250</v>
      </c>
      <c r="J9" s="58">
        <f t="shared" si="1"/>
        <v>250</v>
      </c>
      <c r="K9" s="59" t="str">
        <f t="shared" si="0"/>
        <v>OK</v>
      </c>
      <c r="L9" s="53"/>
      <c r="M9" s="56"/>
      <c r="N9" s="96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250</v>
      </c>
      <c r="J10" s="58">
        <f t="shared" si="1"/>
        <v>250</v>
      </c>
      <c r="K10" s="59" t="str">
        <f t="shared" si="0"/>
        <v>OK</v>
      </c>
      <c r="L10" s="53"/>
      <c r="M10" s="56"/>
      <c r="N10" s="96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250</v>
      </c>
      <c r="J11" s="58">
        <f>I11-(SUM(L11:Z11))</f>
        <v>250</v>
      </c>
      <c r="K11" s="59" t="str">
        <f t="shared" si="0"/>
        <v>OK</v>
      </c>
      <c r="L11" s="53"/>
      <c r="M11" s="53"/>
      <c r="N11" s="95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</row>
    <row r="12" spans="1:26" x14ac:dyDescent="0.25">
      <c r="I12" s="80">
        <f>SUM(I4:I11)</f>
        <v>2000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  <row r="13" spans="1:26" x14ac:dyDescent="0.25">
      <c r="A13" s="42"/>
      <c r="B13" s="42"/>
      <c r="C13" s="85"/>
      <c r="D13" s="85"/>
    </row>
    <row r="14" spans="1:26" x14ac:dyDescent="0.25">
      <c r="A14" s="42"/>
      <c r="B14" s="42"/>
      <c r="C14" s="42"/>
    </row>
    <row r="15" spans="1:26" x14ac:dyDescent="0.25">
      <c r="A15" s="42"/>
      <c r="B15" s="42"/>
      <c r="C15" s="42"/>
    </row>
    <row r="16" spans="1:26" x14ac:dyDescent="0.25">
      <c r="A16" s="42"/>
      <c r="B16" s="42"/>
      <c r="C16" s="42"/>
    </row>
    <row r="17" spans="1:3" x14ac:dyDescent="0.25">
      <c r="A17" s="42"/>
      <c r="B17" s="42"/>
      <c r="C17" s="42"/>
    </row>
    <row r="18" spans="1:3" x14ac:dyDescent="0.25">
      <c r="A18" s="42"/>
      <c r="C18" s="42"/>
    </row>
    <row r="19" spans="1:3" x14ac:dyDescent="0.25">
      <c r="C19" s="42"/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27" priority="2" operator="greaterThan">
      <formula>0</formula>
    </cfRule>
  </conditionalFormatting>
  <conditionalFormatting sqref="Z4:Z11">
    <cfRule type="cellIs" dxfId="2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68808-6A1E-4D07-BBCF-9536465E7190}">
  <dimension ref="A1:Z12"/>
  <sheetViews>
    <sheetView zoomScale="80" zoomScaleNormal="80" workbookViewId="0">
      <selection activeCell="F8" sqref="F8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65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0</v>
      </c>
      <c r="J9" s="58">
        <f t="shared" si="1"/>
        <v>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300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9" priority="2" operator="greaterThan">
      <formula>0</formula>
    </cfRule>
  </conditionalFormatting>
  <conditionalFormatting sqref="Z4:Z11">
    <cfRule type="cellIs" dxfId="8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8175-17F6-44D5-BF50-74C165901C62}">
  <dimension ref="A1:Z12"/>
  <sheetViews>
    <sheetView zoomScale="80" zoomScaleNormal="80" workbookViewId="0">
      <selection activeCell="C15" sqref="C15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66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7" priority="2" operator="greaterThan">
      <formula>0</formula>
    </cfRule>
  </conditionalFormatting>
  <conditionalFormatting sqref="Z4:Z11">
    <cfRule type="cellIs" dxfId="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FC9F-B910-4EDC-8F16-3C02DEBF2B68}">
  <dimension ref="A1:Z12"/>
  <sheetViews>
    <sheetView zoomScale="80" zoomScaleNormal="80" workbookViewId="0">
      <selection activeCell="C15" sqref="C15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67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5" priority="2" operator="greaterThan">
      <formula>0</formula>
    </cfRule>
  </conditionalFormatting>
  <conditionalFormatting sqref="Z4:Z11">
    <cfRule type="cellIs" dxfId="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A03C-65E3-4516-8A68-E091A5A183AB}">
  <dimension ref="A1:Z16"/>
  <sheetViews>
    <sheetView zoomScale="80" zoomScaleNormal="80" workbookViewId="0">
      <selection activeCell="H13" sqref="H13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68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  <row r="16" spans="1:26" x14ac:dyDescent="0.25">
      <c r="E16" s="1" t="s">
        <v>19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3" priority="2" operator="greaterThan">
      <formula>0</formula>
    </cfRule>
  </conditionalFormatting>
  <conditionalFormatting sqref="Z4:Z11">
    <cfRule type="cellIs" dxfId="2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ADE3-CF4F-4F53-B63C-DFC43B61F937}">
  <dimension ref="A1:Z16"/>
  <sheetViews>
    <sheetView zoomScale="80" zoomScaleNormal="80" workbookViewId="0">
      <selection activeCell="G4" sqref="G4:H11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69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  <row r="16" spans="1:26" x14ac:dyDescent="0.25">
      <c r="E16" s="1" t="s">
        <v>19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" priority="2" operator="greaterThan">
      <formula>0</formula>
    </cfRule>
  </conditionalFormatting>
  <conditionalFormatting sqref="Z4:Z11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M181"/>
  <sheetViews>
    <sheetView tabSelected="1" zoomScale="80" zoomScaleNormal="80" workbookViewId="0">
      <selection activeCell="A3" sqref="A3"/>
    </sheetView>
  </sheetViews>
  <sheetFormatPr defaultColWidth="9.7109375" defaultRowHeight="15" x14ac:dyDescent="0.25"/>
  <cols>
    <col min="1" max="1" width="27" style="1" customWidth="1"/>
    <col min="2" max="2" width="9.42578125" style="25" customWidth="1"/>
    <col min="3" max="3" width="50" style="1" customWidth="1"/>
    <col min="4" max="4" width="11.42578125" style="1" customWidth="1"/>
    <col min="5" max="5" width="8.85546875" style="1" customWidth="1"/>
    <col min="6" max="6" width="12.140625" style="1" customWidth="1"/>
    <col min="7" max="7" width="16" style="1" customWidth="1"/>
    <col min="8" max="8" width="12.7109375" style="1" bestFit="1" customWidth="1"/>
    <col min="9" max="9" width="12.5703125" style="6" customWidth="1"/>
    <col min="10" max="10" width="13.28515625" style="26" customWidth="1"/>
    <col min="11" max="11" width="12.5703125" style="4" customWidth="1"/>
    <col min="12" max="12" width="15" style="2" bestFit="1" customWidth="1"/>
    <col min="13" max="13" width="17" style="2" bestFit="1" customWidth="1"/>
    <col min="14" max="16384" width="9.7109375" style="2"/>
  </cols>
  <sheetData>
    <row r="1" spans="1:13" ht="33" customHeight="1" x14ac:dyDescent="0.25">
      <c r="A1" s="83" t="s">
        <v>72</v>
      </c>
      <c r="B1" s="84"/>
      <c r="C1" s="89" t="s">
        <v>23</v>
      </c>
      <c r="D1" s="90"/>
      <c r="E1" s="90"/>
      <c r="F1" s="90"/>
      <c r="G1" s="90"/>
      <c r="H1" s="91"/>
      <c r="I1" s="86" t="s">
        <v>21</v>
      </c>
      <c r="J1" s="87"/>
      <c r="K1" s="87"/>
      <c r="L1" s="87"/>
      <c r="M1" s="88"/>
    </row>
    <row r="2" spans="1:13" ht="33" customHeight="1" x14ac:dyDescent="0.25">
      <c r="A2" s="92" t="s">
        <v>73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s="3" customFormat="1" ht="30" x14ac:dyDescent="0.2">
      <c r="A3" s="63" t="s">
        <v>17</v>
      </c>
      <c r="B3" s="63" t="s">
        <v>3</v>
      </c>
      <c r="C3" s="63" t="s">
        <v>27</v>
      </c>
      <c r="D3" s="63" t="s">
        <v>4</v>
      </c>
      <c r="E3" s="63" t="s">
        <v>14</v>
      </c>
      <c r="F3" s="63" t="s">
        <v>15</v>
      </c>
      <c r="G3" s="63" t="s">
        <v>16</v>
      </c>
      <c r="H3" s="63" t="s">
        <v>18</v>
      </c>
      <c r="I3" s="64" t="s">
        <v>5</v>
      </c>
      <c r="J3" s="65" t="s">
        <v>6</v>
      </c>
      <c r="K3" s="66" t="s">
        <v>7</v>
      </c>
      <c r="L3" s="67" t="s">
        <v>8</v>
      </c>
      <c r="M3" s="67" t="s">
        <v>9</v>
      </c>
    </row>
    <row r="4" spans="1:13" ht="60" customHeight="1" x14ac:dyDescent="0.25">
      <c r="A4" s="81" t="s">
        <v>24</v>
      </c>
      <c r="B4" s="52">
        <v>1</v>
      </c>
      <c r="C4" s="35" t="s">
        <v>28</v>
      </c>
      <c r="D4" s="51" t="s">
        <v>35</v>
      </c>
      <c r="E4" s="33" t="s">
        <v>36</v>
      </c>
      <c r="F4" s="34" t="s">
        <v>37</v>
      </c>
      <c r="G4" s="34" t="s">
        <v>50</v>
      </c>
      <c r="H4" s="30">
        <v>31.99</v>
      </c>
      <c r="I4" s="19">
        <f>REITORIA!I4+CEART!I4+CEFID!I4+ESAG!I4+FAED!I4+CAV!I4+CCT!I4+CEAD!I4+CEAVI!I4+CEO!I4+CEPLAN!I4+CERES!I4+CESFI!I4+CESMO!I4</f>
        <v>800</v>
      </c>
      <c r="J4" s="24">
        <f>REITORIA!I4-REITORIA!J4+CEART!I4-CEART!J4+CEFID!I4-CEFID!J4+ESAG!I4-ESAG!J4+FAED!I4-FAED!J4+CAV!I4-CAV!J4+CCT!I4-CCT!J4+CEAD!I4-CEAD!J4+CEAVI!I4-CEAVI!J4+CEO!I4-CEO!J4+CEPLAN!I4-CEPLAN!J4+CERES!I4-CERES!J4+CESFI!I4-CESFI!J4+CESMO!I4-CESMO!J4</f>
        <v>0</v>
      </c>
      <c r="K4" s="27">
        <f>I4-J4</f>
        <v>800</v>
      </c>
      <c r="L4" s="20">
        <f>H4*I4</f>
        <v>25592</v>
      </c>
      <c r="M4" s="20">
        <f>H4*J4</f>
        <v>0</v>
      </c>
    </row>
    <row r="5" spans="1:13" s="7" customFormat="1" ht="60" customHeight="1" x14ac:dyDescent="0.25">
      <c r="A5" s="81" t="s">
        <v>25</v>
      </c>
      <c r="B5" s="52">
        <v>2</v>
      </c>
      <c r="C5" s="35" t="s">
        <v>29</v>
      </c>
      <c r="D5" s="51" t="s">
        <v>35</v>
      </c>
      <c r="E5" s="33" t="s">
        <v>38</v>
      </c>
      <c r="F5" s="34" t="s">
        <v>39</v>
      </c>
      <c r="G5" s="34" t="s">
        <v>51</v>
      </c>
      <c r="H5" s="31">
        <v>16.8</v>
      </c>
      <c r="I5" s="19">
        <f>REITORIA!I5+CEART!I5+CEFID!I5+ESAG!I5+FAED!I5+CAV!I5+CCT!I5+CEAD!I5+CEAVI!I5+CEO!I5+CEPLAN!I5+CERES!I5+CESFI!I5+CESMO!I5</f>
        <v>830</v>
      </c>
      <c r="J5" s="24">
        <f>REITORIA!I5-REITORIA!J5+CEART!I5-CEART!J5+CEFID!I5-CEFID!J5+ESAG!I5-ESAG!J5+FAED!I5-FAED!J5+CAV!I5-CAV!J5+CCT!I5-CCT!J5+CEAD!I5-CEAD!J5+CEAVI!I5-CEAVI!J5+CEO!I5-CEO!J5+CEPLAN!I5-CEPLAN!J5+CERES!I5-CERES!J5+CESFI!I5-CESFI!J5+CESMO!I5-CESMO!J5</f>
        <v>0</v>
      </c>
      <c r="K5" s="27">
        <f t="shared" ref="K5:K11" si="0">I5-J5</f>
        <v>830</v>
      </c>
      <c r="L5" s="20">
        <f t="shared" ref="L5:L11" si="1">H5*I5</f>
        <v>13944</v>
      </c>
      <c r="M5" s="20">
        <f t="shared" ref="M5:M11" si="2">H5*J5</f>
        <v>0</v>
      </c>
    </row>
    <row r="6" spans="1:13" s="7" customFormat="1" ht="60" customHeight="1" x14ac:dyDescent="0.25">
      <c r="A6" s="81" t="s">
        <v>25</v>
      </c>
      <c r="B6" s="52">
        <v>3</v>
      </c>
      <c r="C6" s="35" t="s">
        <v>55</v>
      </c>
      <c r="D6" s="51" t="s">
        <v>35</v>
      </c>
      <c r="E6" s="33" t="s">
        <v>40</v>
      </c>
      <c r="F6" s="34" t="s">
        <v>41</v>
      </c>
      <c r="G6" s="34" t="s">
        <v>51</v>
      </c>
      <c r="H6" s="31">
        <v>33</v>
      </c>
      <c r="I6" s="19">
        <f>REITORIA!I6+CEART!I6+CEFID!I6+ESAG!I6+FAED!I6+CAV!I6+CCT!I6+CEAD!I6+CEAVI!I6+CEO!I6+CEPLAN!I6+CERES!I6+CESFI!I6+CESMO!I6</f>
        <v>766</v>
      </c>
      <c r="J6" s="24">
        <f>REITORIA!I6-REITORIA!J6+CEART!I6-CEART!J6+CEFID!I6-CEFID!J6+ESAG!I6-ESAG!J6+FAED!I6-FAED!J6+CAV!I6-CAV!J6+CCT!I6-CCT!J6+CEAD!I6-CEAD!J6+CEAVI!I6-CEAVI!J6+CEO!I6-CEO!J6+CEPLAN!I6-CEPLAN!J6+CERES!I6-CERES!J6+CESFI!I6-CESFI!J6+CESMO!I6-CESMO!J6</f>
        <v>0</v>
      </c>
      <c r="K6" s="27">
        <f t="shared" si="0"/>
        <v>766</v>
      </c>
      <c r="L6" s="20">
        <f t="shared" si="1"/>
        <v>25278</v>
      </c>
      <c r="M6" s="20">
        <f t="shared" si="2"/>
        <v>0</v>
      </c>
    </row>
    <row r="7" spans="1:13" s="7" customFormat="1" ht="60" customHeight="1" x14ac:dyDescent="0.25">
      <c r="A7" s="81" t="s">
        <v>26</v>
      </c>
      <c r="B7" s="52">
        <v>4</v>
      </c>
      <c r="C7" s="35" t="s">
        <v>30</v>
      </c>
      <c r="D7" s="51" t="s">
        <v>35</v>
      </c>
      <c r="E7" s="33" t="s">
        <v>42</v>
      </c>
      <c r="F7" s="34" t="s">
        <v>43</v>
      </c>
      <c r="G7" s="34" t="s">
        <v>52</v>
      </c>
      <c r="H7" s="31">
        <v>4.5</v>
      </c>
      <c r="I7" s="19">
        <f>REITORIA!I7+CEART!I7+CEFID!I7+ESAG!I7+FAED!I7+CAV!I7+CCT!I7+CEAD!I7+CEAVI!I7+CEO!I7+CEPLAN!I7+CERES!I7+CESFI!I7+CESMO!I7</f>
        <v>790</v>
      </c>
      <c r="J7" s="24">
        <f>REITORIA!I7-REITORIA!J7+CEART!I7-CEART!J7+CEFID!I7-CEFID!J7+ESAG!I7-ESAG!J7+FAED!I7-FAED!J7+CAV!I7-CAV!J7+CCT!I7-CCT!J7+CEAD!I7-CEAD!J7+CEAVI!I7-CEAVI!J7+CEO!I7-CEO!J7+CEPLAN!I7-CEPLAN!J7+CERES!I7-CERES!J7+CESFI!I7-CESFI!J7+CESMO!I7-CESMO!J7</f>
        <v>0</v>
      </c>
      <c r="K7" s="27">
        <f t="shared" si="0"/>
        <v>790</v>
      </c>
      <c r="L7" s="20">
        <f t="shared" si="1"/>
        <v>3555</v>
      </c>
      <c r="M7" s="20">
        <f t="shared" si="2"/>
        <v>0</v>
      </c>
    </row>
    <row r="8" spans="1:13" s="7" customFormat="1" ht="60" customHeight="1" x14ac:dyDescent="0.25">
      <c r="A8" s="81" t="s">
        <v>24</v>
      </c>
      <c r="B8" s="52">
        <v>5</v>
      </c>
      <c r="C8" s="35" t="s">
        <v>31</v>
      </c>
      <c r="D8" s="51" t="s">
        <v>35</v>
      </c>
      <c r="E8" s="33" t="s">
        <v>44</v>
      </c>
      <c r="F8" s="34" t="s">
        <v>45</v>
      </c>
      <c r="G8" s="34" t="s">
        <v>53</v>
      </c>
      <c r="H8" s="31">
        <v>5.09</v>
      </c>
      <c r="I8" s="19">
        <f>REITORIA!I8+CEART!I8+CEFID!I8+ESAG!I8+FAED!I8+CAV!I8+CCT!I8+CEAD!I8+CEAVI!I8+CEO!I8+CEPLAN!I8+CERES!I8+CESFI!I8+CESMO!I8</f>
        <v>800</v>
      </c>
      <c r="J8" s="24">
        <f>REITORIA!I8-REITORIA!J8+CEART!I8-CEART!J8+CEFID!I8-CEFID!J8+ESAG!I8-ESAG!J8+FAED!I8-FAED!J8+CAV!I8-CAV!J8+CCT!I8-CCT!J8+CEAD!I8-CEAD!J8+CEAVI!I8-CEAVI!J8+CEO!I8-CEO!J8+CEPLAN!I8-CEPLAN!J8+CERES!I8-CERES!J8+CESFI!I8-CESFI!J8+CESMO!I8-CESMO!J8</f>
        <v>0</v>
      </c>
      <c r="K8" s="27">
        <f t="shared" si="0"/>
        <v>800</v>
      </c>
      <c r="L8" s="20">
        <f t="shared" si="1"/>
        <v>4072</v>
      </c>
      <c r="M8" s="20">
        <f t="shared" si="2"/>
        <v>0</v>
      </c>
    </row>
    <row r="9" spans="1:13" s="7" customFormat="1" ht="60" customHeight="1" x14ac:dyDescent="0.25">
      <c r="A9" s="81" t="s">
        <v>24</v>
      </c>
      <c r="B9" s="52">
        <v>6</v>
      </c>
      <c r="C9" s="35" t="s">
        <v>32</v>
      </c>
      <c r="D9" s="51" t="s">
        <v>35</v>
      </c>
      <c r="E9" s="33" t="s">
        <v>36</v>
      </c>
      <c r="F9" s="34" t="s">
        <v>46</v>
      </c>
      <c r="G9" s="34" t="s">
        <v>50</v>
      </c>
      <c r="H9" s="31">
        <v>16.989999999999998</v>
      </c>
      <c r="I9" s="19">
        <f>REITORIA!I9+CEART!I9+CEFID!I9+ESAG!I9+FAED!I9+CAV!I9+CCT!I9+CEAD!I9+CEAVI!I9+CEO!I9+CEPLAN!I9+CERES!I9+CESFI!I9+CESMO!I9</f>
        <v>730</v>
      </c>
      <c r="J9" s="24">
        <f>REITORIA!I9-REITORIA!J9+CEART!I9-CEART!J9+CEFID!I9-CEFID!J9+ESAG!I9-ESAG!J9+FAED!I9-FAED!J9+CAV!I9-CAV!J9+CCT!I9-CCT!J9+CEAD!I9-CEAD!J9+CEAVI!I9-CEAVI!J9+CEO!I9-CEO!J9+CEPLAN!I9-CEPLAN!J9+CERES!I9-CERES!J9+CESFI!I9-CESFI!J9+CESMO!I9-CESMO!J9</f>
        <v>0</v>
      </c>
      <c r="K9" s="27">
        <f t="shared" si="0"/>
        <v>730</v>
      </c>
      <c r="L9" s="20">
        <f t="shared" si="1"/>
        <v>12402.699999999999</v>
      </c>
      <c r="M9" s="20">
        <f t="shared" si="2"/>
        <v>0</v>
      </c>
    </row>
    <row r="10" spans="1:13" s="7" customFormat="1" ht="60" customHeight="1" x14ac:dyDescent="0.25">
      <c r="A10" s="81" t="s">
        <v>24</v>
      </c>
      <c r="B10" s="52">
        <v>7</v>
      </c>
      <c r="C10" s="35" t="s">
        <v>33</v>
      </c>
      <c r="D10" s="51" t="s">
        <v>35</v>
      </c>
      <c r="E10" s="33" t="s">
        <v>47</v>
      </c>
      <c r="F10" s="34" t="s">
        <v>48</v>
      </c>
      <c r="G10" s="34" t="s">
        <v>54</v>
      </c>
      <c r="H10" s="31">
        <v>5.69</v>
      </c>
      <c r="I10" s="19">
        <f>REITORIA!I10+CEART!I10+CEFID!I10+ESAG!I10+FAED!I10+CAV!I10+CCT!I10+CEAD!I10+CEAVI!I10+CEO!I10+CEPLAN!I10+CERES!I10+CESFI!I10+CESMO!I10</f>
        <v>800</v>
      </c>
      <c r="J10" s="24">
        <f>REITORIA!I10-REITORIA!J10+CEART!I10-CEART!J10+CEFID!I10-CEFID!J10+ESAG!I10-ESAG!J10+FAED!I10-FAED!J10+CAV!I10-CAV!J10+CCT!I10-CCT!J10+CEAD!I10-CEAD!J10+CEAVI!I10-CEAVI!J10+CEO!I10-CEO!J10+CEPLAN!I10-CEPLAN!J10+CERES!I10-CERES!J10+CESFI!I10-CESFI!J10+CESMO!I10-CESMO!J10</f>
        <v>0</v>
      </c>
      <c r="K10" s="27">
        <f t="shared" si="0"/>
        <v>800</v>
      </c>
      <c r="L10" s="20">
        <f t="shared" si="1"/>
        <v>4552</v>
      </c>
      <c r="M10" s="20">
        <f t="shared" si="2"/>
        <v>0</v>
      </c>
    </row>
    <row r="11" spans="1:13" s="7" customFormat="1" ht="60" customHeight="1" x14ac:dyDescent="0.25">
      <c r="A11" s="81" t="s">
        <v>25</v>
      </c>
      <c r="B11" s="52">
        <v>8</v>
      </c>
      <c r="C11" s="35" t="s">
        <v>34</v>
      </c>
      <c r="D11" s="51" t="s">
        <v>35</v>
      </c>
      <c r="E11" s="33" t="s">
        <v>40</v>
      </c>
      <c r="F11" s="34" t="s">
        <v>49</v>
      </c>
      <c r="G11" s="34" t="s">
        <v>51</v>
      </c>
      <c r="H11" s="31">
        <v>4</v>
      </c>
      <c r="I11" s="19">
        <f>REITORIA!I11+CEART!I11+CEFID!I11+ESAG!I11+FAED!I11+CAV!I11+CCT!I11+CEAD!I11+CEAVI!I11+CEO!I11+CEPLAN!I11+CERES!I11+CESFI!I11+CESMO!I11</f>
        <v>500</v>
      </c>
      <c r="J11" s="24">
        <f>REITORIA!I11-REITORIA!J11+CEART!I11-CEART!J11+CEFID!I11-CEFID!J11+ESAG!I11-ESAG!J11+FAED!I11-FAED!J11+CAV!I11-CAV!J11+CCT!I11-CCT!J11+CEAD!I11-CEAD!J11+CEAVI!I11-CEAVI!J11+CEO!I11-CEO!J11+CEPLAN!I11-CEPLAN!J11+CERES!I11-CERES!J11+CESFI!I11-CESFI!J11+CESMO!I11-CESMO!J11</f>
        <v>0</v>
      </c>
      <c r="K11" s="27">
        <f t="shared" si="0"/>
        <v>500</v>
      </c>
      <c r="L11" s="20">
        <f t="shared" si="1"/>
        <v>2000</v>
      </c>
      <c r="M11" s="20">
        <f t="shared" si="2"/>
        <v>0</v>
      </c>
    </row>
    <row r="12" spans="1:13" s="7" customFormat="1" x14ac:dyDescent="0.25">
      <c r="A12" s="1"/>
      <c r="B12" s="25"/>
      <c r="C12" s="1"/>
      <c r="D12" s="1"/>
      <c r="E12" s="1"/>
      <c r="F12" s="1"/>
      <c r="G12" s="1"/>
      <c r="H12" s="1"/>
      <c r="I12" s="6">
        <f>SUM(I4:I11)</f>
        <v>6016</v>
      </c>
      <c r="J12" s="26"/>
      <c r="K12" s="8"/>
      <c r="L12" s="32">
        <f>SUM(L4:L11)</f>
        <v>91395.7</v>
      </c>
      <c r="M12" s="32">
        <f>SUM(M4:M11)</f>
        <v>0</v>
      </c>
    </row>
    <row r="13" spans="1:13" s="7" customFormat="1" x14ac:dyDescent="0.25">
      <c r="A13" s="1"/>
      <c r="B13" s="25"/>
      <c r="C13" s="1"/>
      <c r="D13" s="1"/>
      <c r="E13" s="1"/>
      <c r="F13" s="1"/>
      <c r="G13" s="1"/>
      <c r="H13" s="1"/>
      <c r="I13" s="6"/>
      <c r="J13" s="26"/>
      <c r="K13" s="8"/>
    </row>
    <row r="14" spans="1:13" s="7" customFormat="1" ht="15.75" x14ac:dyDescent="0.25">
      <c r="A14" s="1"/>
      <c r="B14" s="25"/>
      <c r="C14" s="1"/>
      <c r="D14" s="1"/>
      <c r="E14" s="1"/>
      <c r="F14" s="1"/>
      <c r="G14" s="1"/>
      <c r="H14" s="1"/>
      <c r="I14" s="76" t="str">
        <f>A1</f>
        <v xml:space="preserve">PE 1255/2024 SRP (SGPE DE ORIGEM 35621/2024) </v>
      </c>
      <c r="J14" s="76"/>
      <c r="K14" s="76"/>
      <c r="L14" s="76"/>
      <c r="M14" s="76"/>
    </row>
    <row r="15" spans="1:13" s="7" customFormat="1" ht="15.75" x14ac:dyDescent="0.25">
      <c r="A15" s="1"/>
      <c r="B15" s="25"/>
      <c r="C15" s="1"/>
      <c r="D15" s="1"/>
      <c r="E15" s="1"/>
      <c r="F15" s="1"/>
      <c r="G15" s="1"/>
      <c r="H15" s="1"/>
      <c r="I15" s="76" t="str">
        <f>C1</f>
        <v>OBJETO: AQUISIÇÃO DE MATERIAL DE REPRESENTAÇÃO (TODA A UDESC)</v>
      </c>
      <c r="J15" s="76"/>
      <c r="K15" s="76"/>
      <c r="L15" s="76"/>
      <c r="M15" s="76"/>
    </row>
    <row r="16" spans="1:13" s="7" customFormat="1" ht="15.75" x14ac:dyDescent="0.25">
      <c r="A16" s="1"/>
      <c r="B16" s="25"/>
      <c r="C16" s="1"/>
      <c r="D16" s="1"/>
      <c r="E16" s="1"/>
      <c r="F16" s="1"/>
      <c r="G16" s="1"/>
      <c r="H16" s="1"/>
      <c r="I16" s="76" t="str">
        <f>I1</f>
        <v>VIGÊNCIA DA ATA: 03/10/2024 até 03/10/2025</v>
      </c>
      <c r="J16" s="76"/>
      <c r="K16" s="76"/>
      <c r="L16" s="76"/>
      <c r="M16" s="76"/>
    </row>
    <row r="17" spans="1:13" s="7" customFormat="1" ht="15.75" x14ac:dyDescent="0.25">
      <c r="A17" s="1"/>
      <c r="B17" s="25"/>
      <c r="C17" s="1"/>
      <c r="D17" s="1"/>
      <c r="E17" s="1"/>
      <c r="F17" s="1"/>
      <c r="G17" s="1"/>
      <c r="H17" s="1"/>
      <c r="I17" s="13" t="s">
        <v>10</v>
      </c>
      <c r="J17" s="14"/>
      <c r="K17" s="14"/>
      <c r="L17" s="14"/>
      <c r="M17" s="9">
        <f>L12</f>
        <v>91395.7</v>
      </c>
    </row>
    <row r="18" spans="1:13" s="7" customFormat="1" ht="15.75" x14ac:dyDescent="0.25">
      <c r="A18" s="1"/>
      <c r="B18" s="25"/>
      <c r="C18" s="1"/>
      <c r="D18" s="1"/>
      <c r="E18" s="1"/>
      <c r="F18" s="1"/>
      <c r="G18" s="1"/>
      <c r="H18" s="1"/>
      <c r="I18" s="15" t="s">
        <v>11</v>
      </c>
      <c r="J18" s="16"/>
      <c r="K18" s="16"/>
      <c r="L18" s="16"/>
      <c r="M18" s="10">
        <f>M12</f>
        <v>0</v>
      </c>
    </row>
    <row r="19" spans="1:13" s="7" customFormat="1" ht="15.75" x14ac:dyDescent="0.25">
      <c r="A19" s="1"/>
      <c r="B19" s="25"/>
      <c r="C19" s="1"/>
      <c r="D19" s="1"/>
      <c r="E19" s="1"/>
      <c r="F19" s="1"/>
      <c r="G19" s="1"/>
      <c r="H19" s="1"/>
      <c r="I19" s="15" t="s">
        <v>12</v>
      </c>
      <c r="J19" s="16"/>
      <c r="K19" s="16"/>
      <c r="L19" s="16"/>
      <c r="M19" s="12"/>
    </row>
    <row r="20" spans="1:13" s="7" customFormat="1" ht="15.75" x14ac:dyDescent="0.25">
      <c r="A20" s="1"/>
      <c r="B20" s="25"/>
      <c r="C20" s="1"/>
      <c r="D20" s="1"/>
      <c r="E20" s="1"/>
      <c r="F20" s="1"/>
      <c r="G20" s="1"/>
      <c r="H20" s="1"/>
      <c r="I20" s="17" t="s">
        <v>13</v>
      </c>
      <c r="J20" s="18"/>
      <c r="K20" s="18"/>
      <c r="L20" s="18"/>
      <c r="M20" s="11">
        <f>M18/M17</f>
        <v>0</v>
      </c>
    </row>
    <row r="21" spans="1:13" s="7" customFormat="1" ht="15.75" x14ac:dyDescent="0.25">
      <c r="A21" s="1"/>
      <c r="B21" s="25"/>
      <c r="C21" s="1"/>
      <c r="D21" s="1"/>
      <c r="E21" s="1"/>
      <c r="F21" s="1"/>
      <c r="G21" s="1"/>
      <c r="H21" s="1"/>
      <c r="I21" s="73" t="s">
        <v>71</v>
      </c>
      <c r="J21" s="74"/>
      <c r="K21" s="74"/>
      <c r="L21" s="74"/>
      <c r="M21" s="75"/>
    </row>
    <row r="22" spans="1:13" s="7" customFormat="1" x14ac:dyDescent="0.25">
      <c r="A22" s="1"/>
      <c r="B22" s="25"/>
      <c r="C22" s="1"/>
      <c r="D22" s="1"/>
      <c r="E22" s="1"/>
      <c r="F22" s="1"/>
      <c r="G22" s="1"/>
      <c r="H22" s="1"/>
      <c r="I22" s="6"/>
      <c r="J22" s="26"/>
      <c r="K22" s="8"/>
    </row>
    <row r="23" spans="1:13" s="7" customFormat="1" x14ac:dyDescent="0.25">
      <c r="A23" s="1"/>
      <c r="B23" s="25"/>
      <c r="C23" s="1"/>
      <c r="D23" s="1"/>
      <c r="E23" s="1"/>
      <c r="F23" s="1"/>
      <c r="G23" s="1"/>
      <c r="H23" s="1"/>
      <c r="I23" s="6"/>
      <c r="J23" s="26"/>
      <c r="K23" s="8"/>
    </row>
    <row r="24" spans="1:13" s="7" customFormat="1" x14ac:dyDescent="0.25">
      <c r="A24" s="1"/>
      <c r="B24" s="25"/>
      <c r="C24" s="1"/>
      <c r="D24" s="1"/>
      <c r="E24" s="1"/>
      <c r="F24" s="1"/>
      <c r="G24" s="1"/>
      <c r="H24" s="1"/>
      <c r="I24" s="6"/>
      <c r="J24" s="26"/>
      <c r="K24" s="8"/>
    </row>
    <row r="25" spans="1:13" s="7" customFormat="1" x14ac:dyDescent="0.25">
      <c r="A25" s="1"/>
      <c r="B25" s="25"/>
      <c r="C25" s="1"/>
      <c r="D25" s="1"/>
      <c r="E25" s="1"/>
      <c r="F25" s="1"/>
      <c r="G25" s="1"/>
      <c r="H25" s="1"/>
      <c r="I25" s="6"/>
      <c r="J25" s="26"/>
      <c r="K25" s="8"/>
    </row>
    <row r="26" spans="1:13" s="7" customFormat="1" x14ac:dyDescent="0.25">
      <c r="A26" s="1"/>
      <c r="B26" s="25"/>
      <c r="C26" s="1"/>
      <c r="D26" s="1"/>
      <c r="E26" s="1"/>
      <c r="F26" s="1"/>
      <c r="G26" s="1"/>
      <c r="H26" s="1"/>
      <c r="I26" s="6"/>
      <c r="J26" s="26"/>
      <c r="K26" s="8"/>
    </row>
    <row r="27" spans="1:13" s="7" customFormat="1" x14ac:dyDescent="0.25">
      <c r="A27" s="1"/>
      <c r="B27" s="25"/>
      <c r="C27" s="1"/>
      <c r="D27" s="1"/>
      <c r="E27" s="1"/>
      <c r="F27" s="1"/>
      <c r="G27" s="1"/>
      <c r="H27" s="1"/>
      <c r="I27" s="6"/>
      <c r="J27" s="26"/>
      <c r="K27" s="8"/>
    </row>
    <row r="28" spans="1:13" s="7" customFormat="1" x14ac:dyDescent="0.25">
      <c r="A28" s="1"/>
      <c r="B28" s="25"/>
      <c r="C28" s="1"/>
      <c r="D28" s="1"/>
      <c r="E28" s="1"/>
      <c r="F28" s="1"/>
      <c r="G28" s="1"/>
      <c r="H28" s="1"/>
      <c r="I28" s="6"/>
      <c r="J28" s="26"/>
      <c r="K28" s="8"/>
    </row>
    <row r="29" spans="1:13" s="7" customFormat="1" x14ac:dyDescent="0.25">
      <c r="A29" s="1"/>
      <c r="B29" s="25"/>
      <c r="C29" s="1"/>
      <c r="D29" s="1"/>
      <c r="E29" s="1"/>
      <c r="F29" s="1"/>
      <c r="G29" s="1"/>
      <c r="H29" s="1"/>
      <c r="I29" s="6"/>
      <c r="J29" s="26"/>
      <c r="K29" s="8"/>
    </row>
    <row r="30" spans="1:13" s="7" customFormat="1" x14ac:dyDescent="0.25">
      <c r="A30" s="1"/>
      <c r="B30" s="25"/>
      <c r="C30" s="1"/>
      <c r="D30" s="1"/>
      <c r="E30" s="1"/>
      <c r="F30" s="1"/>
      <c r="G30" s="1"/>
      <c r="H30" s="1"/>
      <c r="I30" s="6"/>
      <c r="J30" s="26"/>
      <c r="K30" s="8"/>
    </row>
    <row r="31" spans="1:13" s="7" customFormat="1" x14ac:dyDescent="0.25">
      <c r="A31" s="1"/>
      <c r="B31" s="25"/>
      <c r="C31" s="1"/>
      <c r="D31" s="1"/>
      <c r="E31" s="1"/>
      <c r="F31" s="1"/>
      <c r="G31" s="1"/>
      <c r="H31" s="1"/>
      <c r="I31" s="6"/>
      <c r="J31" s="26"/>
      <c r="K31" s="8"/>
    </row>
    <row r="32" spans="1:13" s="7" customFormat="1" x14ac:dyDescent="0.25">
      <c r="A32" s="1"/>
      <c r="B32" s="25"/>
      <c r="C32" s="1"/>
      <c r="D32" s="1"/>
      <c r="E32" s="1"/>
      <c r="F32" s="1"/>
      <c r="G32" s="1"/>
      <c r="H32" s="1"/>
      <c r="I32" s="6"/>
      <c r="J32" s="26"/>
      <c r="K32" s="8"/>
    </row>
    <row r="33" spans="1:11" s="7" customFormat="1" x14ac:dyDescent="0.25">
      <c r="A33" s="1"/>
      <c r="B33" s="25"/>
      <c r="C33" s="1"/>
      <c r="D33" s="1"/>
      <c r="E33" s="1"/>
      <c r="F33" s="1"/>
      <c r="G33" s="1"/>
      <c r="H33" s="1"/>
      <c r="I33" s="6"/>
      <c r="J33" s="26"/>
      <c r="K33" s="8"/>
    </row>
    <row r="34" spans="1:11" s="7" customFormat="1" x14ac:dyDescent="0.25">
      <c r="A34" s="1"/>
      <c r="B34" s="25"/>
      <c r="C34" s="1"/>
      <c r="D34" s="1"/>
      <c r="E34" s="1"/>
      <c r="F34" s="1"/>
      <c r="G34" s="1"/>
      <c r="H34" s="1"/>
      <c r="I34" s="6"/>
      <c r="J34" s="26"/>
      <c r="K34" s="8"/>
    </row>
    <row r="35" spans="1:11" s="7" customFormat="1" x14ac:dyDescent="0.25">
      <c r="A35" s="1"/>
      <c r="B35" s="25"/>
      <c r="C35" s="1"/>
      <c r="D35" s="1"/>
      <c r="E35" s="1"/>
      <c r="F35" s="1"/>
      <c r="G35" s="1"/>
      <c r="H35" s="1"/>
      <c r="I35" s="6"/>
      <c r="J35" s="26"/>
      <c r="K35" s="8"/>
    </row>
    <row r="36" spans="1:11" s="7" customFormat="1" x14ac:dyDescent="0.25">
      <c r="A36" s="1"/>
      <c r="B36" s="25"/>
      <c r="C36" s="1"/>
      <c r="D36" s="1"/>
      <c r="E36" s="1"/>
      <c r="F36" s="1"/>
      <c r="G36" s="1"/>
      <c r="H36" s="1"/>
      <c r="I36" s="6"/>
      <c r="J36" s="26"/>
      <c r="K36" s="8"/>
    </row>
    <row r="37" spans="1:11" s="7" customFormat="1" x14ac:dyDescent="0.25">
      <c r="A37" s="1"/>
      <c r="B37" s="25"/>
      <c r="C37" s="1"/>
      <c r="D37" s="1"/>
      <c r="E37" s="1"/>
      <c r="F37" s="1"/>
      <c r="G37" s="1"/>
      <c r="H37" s="1"/>
      <c r="I37" s="6"/>
      <c r="J37" s="26"/>
      <c r="K37" s="8"/>
    </row>
    <row r="38" spans="1:11" s="7" customFormat="1" x14ac:dyDescent="0.25">
      <c r="A38" s="1"/>
      <c r="B38" s="25"/>
      <c r="C38" s="1"/>
      <c r="D38" s="1"/>
      <c r="E38" s="1"/>
      <c r="F38" s="1"/>
      <c r="G38" s="1"/>
      <c r="H38" s="1"/>
      <c r="I38" s="6"/>
      <c r="J38" s="26"/>
      <c r="K38" s="8"/>
    </row>
    <row r="39" spans="1:11" s="7" customFormat="1" x14ac:dyDescent="0.25">
      <c r="A39" s="1"/>
      <c r="B39" s="25"/>
      <c r="C39" s="1"/>
      <c r="D39" s="1"/>
      <c r="E39" s="1"/>
      <c r="F39" s="1"/>
      <c r="G39" s="1"/>
      <c r="H39" s="1"/>
      <c r="I39" s="6"/>
      <c r="J39" s="26"/>
      <c r="K39" s="8"/>
    </row>
    <row r="40" spans="1:11" s="7" customFormat="1" x14ac:dyDescent="0.25">
      <c r="A40" s="1"/>
      <c r="B40" s="25"/>
      <c r="C40" s="1"/>
      <c r="D40" s="1"/>
      <c r="E40" s="1"/>
      <c r="F40" s="1"/>
      <c r="G40" s="1"/>
      <c r="H40" s="1"/>
      <c r="I40" s="6"/>
      <c r="J40" s="26"/>
      <c r="K40" s="8"/>
    </row>
    <row r="41" spans="1:11" s="7" customFormat="1" x14ac:dyDescent="0.25">
      <c r="A41" s="1"/>
      <c r="B41" s="25"/>
      <c r="C41" s="1"/>
      <c r="D41" s="1"/>
      <c r="E41" s="1"/>
      <c r="F41" s="1"/>
      <c r="G41" s="1"/>
      <c r="H41" s="1"/>
      <c r="I41" s="6"/>
      <c r="J41" s="26"/>
      <c r="K41" s="8"/>
    </row>
    <row r="42" spans="1:11" s="7" customFormat="1" x14ac:dyDescent="0.25">
      <c r="A42" s="1"/>
      <c r="B42" s="25"/>
      <c r="C42" s="1"/>
      <c r="D42" s="1"/>
      <c r="E42" s="1"/>
      <c r="F42" s="1"/>
      <c r="G42" s="1"/>
      <c r="H42" s="1"/>
      <c r="I42" s="6"/>
      <c r="J42" s="26"/>
      <c r="K42" s="8"/>
    </row>
    <row r="43" spans="1:11" s="7" customFormat="1" x14ac:dyDescent="0.25">
      <c r="A43" s="1"/>
      <c r="B43" s="25"/>
      <c r="C43" s="1"/>
      <c r="D43" s="1"/>
      <c r="E43" s="1"/>
      <c r="F43" s="1"/>
      <c r="G43" s="1"/>
      <c r="H43" s="1"/>
      <c r="I43" s="6"/>
      <c r="J43" s="26"/>
      <c r="K43" s="8"/>
    </row>
    <row r="44" spans="1:11" s="7" customFormat="1" x14ac:dyDescent="0.25">
      <c r="A44" s="1"/>
      <c r="B44" s="25"/>
      <c r="C44" s="1"/>
      <c r="D44" s="1"/>
      <c r="E44" s="1"/>
      <c r="F44" s="1"/>
      <c r="G44" s="1"/>
      <c r="H44" s="1"/>
      <c r="I44" s="6"/>
      <c r="J44" s="26"/>
      <c r="K44" s="8"/>
    </row>
    <row r="45" spans="1:11" s="7" customFormat="1" x14ac:dyDescent="0.25">
      <c r="A45" s="1"/>
      <c r="B45" s="25"/>
      <c r="C45" s="1"/>
      <c r="D45" s="1"/>
      <c r="E45" s="1"/>
      <c r="F45" s="1"/>
      <c r="G45" s="1"/>
      <c r="H45" s="1"/>
      <c r="I45" s="6"/>
      <c r="J45" s="26"/>
      <c r="K45" s="8"/>
    </row>
    <row r="46" spans="1:11" s="7" customFormat="1" x14ac:dyDescent="0.25">
      <c r="A46" s="1"/>
      <c r="B46" s="25"/>
      <c r="C46" s="1"/>
      <c r="D46" s="1"/>
      <c r="E46" s="1"/>
      <c r="F46" s="1"/>
      <c r="G46" s="1"/>
      <c r="H46" s="1"/>
      <c r="I46" s="6"/>
      <c r="J46" s="26"/>
      <c r="K46" s="8"/>
    </row>
    <row r="47" spans="1:11" s="7" customFormat="1" x14ac:dyDescent="0.25">
      <c r="A47" s="1"/>
      <c r="B47" s="25"/>
      <c r="C47" s="1"/>
      <c r="D47" s="1"/>
      <c r="E47" s="1"/>
      <c r="F47" s="1"/>
      <c r="G47" s="1"/>
      <c r="H47" s="1"/>
      <c r="I47" s="6"/>
      <c r="J47" s="26"/>
      <c r="K47" s="8"/>
    </row>
    <row r="48" spans="1:11" s="7" customFormat="1" x14ac:dyDescent="0.25">
      <c r="A48" s="1"/>
      <c r="B48" s="25"/>
      <c r="C48" s="1"/>
      <c r="D48" s="1"/>
      <c r="E48" s="1"/>
      <c r="F48" s="1"/>
      <c r="G48" s="1"/>
      <c r="H48" s="1"/>
      <c r="I48" s="6"/>
      <c r="J48" s="26"/>
      <c r="K48" s="8"/>
    </row>
    <row r="49" spans="1:11" s="7" customFormat="1" x14ac:dyDescent="0.25">
      <c r="A49" s="1"/>
      <c r="B49" s="25"/>
      <c r="C49" s="1"/>
      <c r="D49" s="1"/>
      <c r="E49" s="1"/>
      <c r="F49" s="1"/>
      <c r="G49" s="1"/>
      <c r="H49" s="1"/>
      <c r="I49" s="6"/>
      <c r="J49" s="26"/>
      <c r="K49" s="8"/>
    </row>
    <row r="50" spans="1:11" s="7" customFormat="1" x14ac:dyDescent="0.25">
      <c r="A50" s="1"/>
      <c r="B50" s="25"/>
      <c r="C50" s="1"/>
      <c r="D50" s="1"/>
      <c r="E50" s="1"/>
      <c r="F50" s="1"/>
      <c r="G50" s="1"/>
      <c r="H50" s="1"/>
      <c r="I50" s="6"/>
      <c r="J50" s="26"/>
      <c r="K50" s="8"/>
    </row>
    <row r="51" spans="1:11" s="7" customFormat="1" x14ac:dyDescent="0.25">
      <c r="A51" s="1"/>
      <c r="B51" s="25"/>
      <c r="C51" s="1"/>
      <c r="D51" s="1"/>
      <c r="E51" s="1"/>
      <c r="F51" s="1"/>
      <c r="G51" s="1"/>
      <c r="H51" s="1"/>
      <c r="I51" s="6"/>
      <c r="J51" s="26"/>
      <c r="K51" s="8"/>
    </row>
    <row r="52" spans="1:11" s="7" customFormat="1" x14ac:dyDescent="0.25">
      <c r="A52" s="1"/>
      <c r="B52" s="25"/>
      <c r="C52" s="1"/>
      <c r="D52" s="1"/>
      <c r="E52" s="1"/>
      <c r="F52" s="1"/>
      <c r="G52" s="1"/>
      <c r="H52" s="1"/>
      <c r="I52" s="6"/>
      <c r="J52" s="26"/>
      <c r="K52" s="8"/>
    </row>
    <row r="53" spans="1:11" s="7" customFormat="1" x14ac:dyDescent="0.25">
      <c r="A53" s="1"/>
      <c r="B53" s="25"/>
      <c r="C53" s="1"/>
      <c r="D53" s="1"/>
      <c r="E53" s="1"/>
      <c r="F53" s="1"/>
      <c r="G53" s="1"/>
      <c r="H53" s="1"/>
      <c r="I53" s="6"/>
      <c r="J53" s="26"/>
      <c r="K53" s="8"/>
    </row>
    <row r="54" spans="1:11" s="7" customFormat="1" x14ac:dyDescent="0.25">
      <c r="A54" s="1"/>
      <c r="B54" s="25"/>
      <c r="C54" s="1"/>
      <c r="D54" s="1"/>
      <c r="E54" s="1"/>
      <c r="F54" s="1"/>
      <c r="G54" s="1"/>
      <c r="H54" s="1"/>
      <c r="I54" s="6"/>
      <c r="J54" s="26"/>
      <c r="K54" s="8"/>
    </row>
    <row r="55" spans="1:11" s="7" customFormat="1" x14ac:dyDescent="0.25">
      <c r="A55" s="1"/>
      <c r="B55" s="25"/>
      <c r="C55" s="1"/>
      <c r="D55" s="1"/>
      <c r="E55" s="1"/>
      <c r="F55" s="1"/>
      <c r="G55" s="1"/>
      <c r="H55" s="1"/>
      <c r="I55" s="6"/>
      <c r="J55" s="26"/>
      <c r="K55" s="8"/>
    </row>
    <row r="56" spans="1:11" s="7" customFormat="1" x14ac:dyDescent="0.25">
      <c r="A56" s="1"/>
      <c r="B56" s="25"/>
      <c r="C56" s="1"/>
      <c r="D56" s="1"/>
      <c r="E56" s="1"/>
      <c r="F56" s="1"/>
      <c r="G56" s="1"/>
      <c r="H56" s="1"/>
      <c r="I56" s="6"/>
      <c r="J56" s="26"/>
      <c r="K56" s="8"/>
    </row>
    <row r="57" spans="1:11" s="7" customFormat="1" x14ac:dyDescent="0.25">
      <c r="A57" s="1"/>
      <c r="B57" s="25"/>
      <c r="C57" s="1"/>
      <c r="D57" s="1"/>
      <c r="E57" s="1"/>
      <c r="F57" s="1"/>
      <c r="G57" s="1"/>
      <c r="H57" s="1"/>
      <c r="I57" s="6"/>
      <c r="J57" s="26"/>
      <c r="K57" s="8"/>
    </row>
    <row r="58" spans="1:11" s="7" customFormat="1" x14ac:dyDescent="0.25">
      <c r="A58" s="1"/>
      <c r="B58" s="25"/>
      <c r="C58" s="1"/>
      <c r="D58" s="1"/>
      <c r="E58" s="1"/>
      <c r="F58" s="1"/>
      <c r="G58" s="1"/>
      <c r="H58" s="1"/>
      <c r="I58" s="6"/>
      <c r="J58" s="26"/>
      <c r="K58" s="8"/>
    </row>
    <row r="59" spans="1:11" s="7" customFormat="1" x14ac:dyDescent="0.25">
      <c r="A59" s="1"/>
      <c r="B59" s="25"/>
      <c r="C59" s="1"/>
      <c r="D59" s="1"/>
      <c r="E59" s="1"/>
      <c r="F59" s="1"/>
      <c r="G59" s="1"/>
      <c r="H59" s="1"/>
      <c r="I59" s="6"/>
      <c r="J59" s="26"/>
      <c r="K59" s="8"/>
    </row>
    <row r="60" spans="1:11" s="7" customFormat="1" x14ac:dyDescent="0.25">
      <c r="A60" s="1"/>
      <c r="B60" s="25"/>
      <c r="C60" s="1"/>
      <c r="D60" s="1"/>
      <c r="E60" s="1"/>
      <c r="F60" s="1"/>
      <c r="G60" s="1"/>
      <c r="H60" s="1"/>
      <c r="I60" s="6"/>
      <c r="J60" s="26"/>
      <c r="K60" s="8"/>
    </row>
    <row r="61" spans="1:11" s="7" customFormat="1" x14ac:dyDescent="0.25">
      <c r="A61" s="1"/>
      <c r="B61" s="25"/>
      <c r="C61" s="1"/>
      <c r="D61" s="1"/>
      <c r="E61" s="1"/>
      <c r="F61" s="1"/>
      <c r="G61" s="1"/>
      <c r="H61" s="1"/>
      <c r="I61" s="6"/>
      <c r="J61" s="26"/>
      <c r="K61" s="8"/>
    </row>
    <row r="62" spans="1:11" s="7" customFormat="1" x14ac:dyDescent="0.25">
      <c r="A62" s="1"/>
      <c r="B62" s="25"/>
      <c r="C62" s="1"/>
      <c r="D62" s="1"/>
      <c r="E62" s="1"/>
      <c r="F62" s="1"/>
      <c r="G62" s="1"/>
      <c r="H62" s="1"/>
      <c r="I62" s="6"/>
      <c r="J62" s="26"/>
      <c r="K62" s="8"/>
    </row>
    <row r="63" spans="1:11" s="7" customFormat="1" x14ac:dyDescent="0.25">
      <c r="A63" s="1"/>
      <c r="B63" s="25"/>
      <c r="C63" s="1"/>
      <c r="D63" s="1"/>
      <c r="E63" s="1"/>
      <c r="F63" s="1"/>
      <c r="G63" s="1"/>
      <c r="H63" s="1"/>
      <c r="I63" s="6"/>
      <c r="J63" s="26"/>
      <c r="K63" s="8"/>
    </row>
    <row r="64" spans="1:11" s="7" customFormat="1" x14ac:dyDescent="0.25">
      <c r="A64" s="1"/>
      <c r="B64" s="25"/>
      <c r="C64" s="1"/>
      <c r="D64" s="1"/>
      <c r="E64" s="1"/>
      <c r="F64" s="1"/>
      <c r="G64" s="1"/>
      <c r="H64" s="1"/>
      <c r="I64" s="6"/>
      <c r="J64" s="26"/>
      <c r="K64" s="8"/>
    </row>
    <row r="65" spans="1:11" s="7" customFormat="1" x14ac:dyDescent="0.25">
      <c r="A65" s="1"/>
      <c r="B65" s="25"/>
      <c r="C65" s="1"/>
      <c r="D65" s="1"/>
      <c r="E65" s="1"/>
      <c r="F65" s="1"/>
      <c r="G65" s="1"/>
      <c r="H65" s="1"/>
      <c r="I65" s="6"/>
      <c r="J65" s="26"/>
      <c r="K65" s="8"/>
    </row>
    <row r="66" spans="1:11" s="7" customFormat="1" x14ac:dyDescent="0.25">
      <c r="A66" s="1"/>
      <c r="B66" s="25"/>
      <c r="C66" s="1"/>
      <c r="D66" s="1"/>
      <c r="E66" s="1"/>
      <c r="F66" s="1"/>
      <c r="G66" s="1"/>
      <c r="H66" s="1"/>
      <c r="I66" s="6"/>
      <c r="J66" s="26"/>
      <c r="K66" s="8"/>
    </row>
    <row r="67" spans="1:11" s="7" customFormat="1" x14ac:dyDescent="0.25">
      <c r="A67" s="1"/>
      <c r="B67" s="25"/>
      <c r="C67" s="1"/>
      <c r="D67" s="1"/>
      <c r="E67" s="1"/>
      <c r="F67" s="1"/>
      <c r="G67" s="1"/>
      <c r="H67" s="1"/>
      <c r="I67" s="6"/>
      <c r="J67" s="26"/>
      <c r="K67" s="8"/>
    </row>
    <row r="68" spans="1:11" s="7" customFormat="1" x14ac:dyDescent="0.25">
      <c r="A68" s="1"/>
      <c r="B68" s="25"/>
      <c r="C68" s="1"/>
      <c r="D68" s="1"/>
      <c r="E68" s="1"/>
      <c r="F68" s="1"/>
      <c r="G68" s="1"/>
      <c r="H68" s="1"/>
      <c r="I68" s="6"/>
      <c r="J68" s="26"/>
      <c r="K68" s="8"/>
    </row>
    <row r="69" spans="1:11" s="7" customFormat="1" x14ac:dyDescent="0.25">
      <c r="A69" s="1"/>
      <c r="B69" s="25"/>
      <c r="C69" s="1"/>
      <c r="D69" s="1"/>
      <c r="E69" s="1"/>
      <c r="F69" s="1"/>
      <c r="G69" s="1"/>
      <c r="H69" s="1"/>
      <c r="I69" s="6"/>
      <c r="J69" s="26"/>
      <c r="K69" s="8"/>
    </row>
    <row r="70" spans="1:11" s="7" customFormat="1" x14ac:dyDescent="0.25">
      <c r="A70" s="1"/>
      <c r="B70" s="25"/>
      <c r="C70" s="1"/>
      <c r="D70" s="1"/>
      <c r="E70" s="1"/>
      <c r="F70" s="1"/>
      <c r="G70" s="1"/>
      <c r="H70" s="1"/>
      <c r="I70" s="6"/>
      <c r="J70" s="26"/>
      <c r="K70" s="8"/>
    </row>
    <row r="71" spans="1:11" s="7" customFormat="1" x14ac:dyDescent="0.25">
      <c r="A71" s="1"/>
      <c r="B71" s="25"/>
      <c r="C71" s="1"/>
      <c r="D71" s="1"/>
      <c r="E71" s="1"/>
      <c r="F71" s="1"/>
      <c r="G71" s="1"/>
      <c r="H71" s="1"/>
      <c r="I71" s="6"/>
      <c r="J71" s="26"/>
      <c r="K71" s="8"/>
    </row>
    <row r="72" spans="1:11" s="7" customFormat="1" x14ac:dyDescent="0.25">
      <c r="A72" s="1"/>
      <c r="B72" s="25"/>
      <c r="C72" s="1"/>
      <c r="D72" s="1"/>
      <c r="E72" s="1"/>
      <c r="F72" s="1"/>
      <c r="G72" s="1"/>
      <c r="H72" s="1"/>
      <c r="I72" s="6"/>
      <c r="J72" s="26"/>
      <c r="K72" s="8"/>
    </row>
    <row r="73" spans="1:11" s="7" customFormat="1" x14ac:dyDescent="0.25">
      <c r="A73" s="1"/>
      <c r="B73" s="25"/>
      <c r="C73" s="1"/>
      <c r="D73" s="1"/>
      <c r="E73" s="1"/>
      <c r="F73" s="1"/>
      <c r="G73" s="1"/>
      <c r="H73" s="1"/>
      <c r="I73" s="6"/>
      <c r="J73" s="26"/>
      <c r="K73" s="8"/>
    </row>
    <row r="74" spans="1:11" s="7" customFormat="1" x14ac:dyDescent="0.25">
      <c r="A74" s="1"/>
      <c r="B74" s="25"/>
      <c r="C74" s="1"/>
      <c r="D74" s="1"/>
      <c r="E74" s="1"/>
      <c r="F74" s="1"/>
      <c r="G74" s="1"/>
      <c r="H74" s="1"/>
      <c r="I74" s="6"/>
      <c r="J74" s="26"/>
      <c r="K74" s="8"/>
    </row>
    <row r="75" spans="1:11" s="7" customFormat="1" x14ac:dyDescent="0.25">
      <c r="A75" s="1"/>
      <c r="B75" s="25"/>
      <c r="C75" s="1"/>
      <c r="D75" s="1"/>
      <c r="E75" s="1"/>
      <c r="F75" s="1"/>
      <c r="G75" s="1"/>
      <c r="H75" s="1"/>
      <c r="I75" s="6"/>
      <c r="J75" s="26"/>
      <c r="K75" s="8"/>
    </row>
    <row r="76" spans="1:11" s="7" customFormat="1" x14ac:dyDescent="0.25">
      <c r="A76" s="1"/>
      <c r="B76" s="25"/>
      <c r="C76" s="1"/>
      <c r="D76" s="1"/>
      <c r="E76" s="1"/>
      <c r="F76" s="1"/>
      <c r="G76" s="1"/>
      <c r="H76" s="1"/>
      <c r="I76" s="6"/>
      <c r="J76" s="26"/>
      <c r="K76" s="8"/>
    </row>
    <row r="77" spans="1:11" s="7" customFormat="1" x14ac:dyDescent="0.25">
      <c r="A77" s="1"/>
      <c r="B77" s="25"/>
      <c r="C77" s="1"/>
      <c r="D77" s="1"/>
      <c r="E77" s="1"/>
      <c r="F77" s="1"/>
      <c r="G77" s="1"/>
      <c r="H77" s="1"/>
      <c r="I77" s="6"/>
      <c r="J77" s="26"/>
      <c r="K77" s="8"/>
    </row>
    <row r="78" spans="1:11" s="7" customFormat="1" x14ac:dyDescent="0.25">
      <c r="A78" s="1"/>
      <c r="B78" s="25"/>
      <c r="C78" s="1"/>
      <c r="D78" s="1"/>
      <c r="E78" s="1"/>
      <c r="F78" s="1"/>
      <c r="G78" s="1"/>
      <c r="H78" s="1"/>
      <c r="I78" s="6"/>
      <c r="J78" s="26"/>
      <c r="K78" s="8"/>
    </row>
    <row r="79" spans="1:11" s="7" customFormat="1" x14ac:dyDescent="0.25">
      <c r="A79" s="1"/>
      <c r="B79" s="25"/>
      <c r="C79" s="1"/>
      <c r="D79" s="1"/>
      <c r="E79" s="1"/>
      <c r="F79" s="1"/>
      <c r="G79" s="1"/>
      <c r="H79" s="1"/>
      <c r="I79" s="6"/>
      <c r="J79" s="26"/>
      <c r="K79" s="8"/>
    </row>
    <row r="80" spans="1:11" s="7" customFormat="1" x14ac:dyDescent="0.25">
      <c r="A80" s="1"/>
      <c r="B80" s="25"/>
      <c r="C80" s="1"/>
      <c r="D80" s="1"/>
      <c r="E80" s="1"/>
      <c r="F80" s="1"/>
      <c r="G80" s="1"/>
      <c r="H80" s="1"/>
      <c r="I80" s="6"/>
      <c r="J80" s="26"/>
      <c r="K80" s="8"/>
    </row>
    <row r="81" spans="1:11" s="7" customFormat="1" x14ac:dyDescent="0.25">
      <c r="A81" s="1"/>
      <c r="B81" s="25"/>
      <c r="C81" s="1"/>
      <c r="D81" s="1"/>
      <c r="E81" s="1"/>
      <c r="F81" s="1"/>
      <c r="G81" s="1"/>
      <c r="H81" s="1"/>
      <c r="I81" s="6"/>
      <c r="J81" s="26"/>
      <c r="K81" s="8"/>
    </row>
    <row r="82" spans="1:11" s="7" customFormat="1" x14ac:dyDescent="0.25">
      <c r="A82" s="1"/>
      <c r="B82" s="25"/>
      <c r="C82" s="1"/>
      <c r="D82" s="1"/>
      <c r="E82" s="1"/>
      <c r="F82" s="1"/>
      <c r="G82" s="1"/>
      <c r="H82" s="1"/>
      <c r="I82" s="6"/>
      <c r="J82" s="26"/>
      <c r="K82" s="8"/>
    </row>
    <row r="83" spans="1:11" s="7" customFormat="1" x14ac:dyDescent="0.25">
      <c r="A83" s="1"/>
      <c r="B83" s="25"/>
      <c r="C83" s="1"/>
      <c r="D83" s="1"/>
      <c r="E83" s="1"/>
      <c r="F83" s="1"/>
      <c r="G83" s="1"/>
      <c r="H83" s="1"/>
      <c r="I83" s="6"/>
      <c r="J83" s="26"/>
      <c r="K83" s="8"/>
    </row>
    <row r="84" spans="1:11" s="7" customFormat="1" x14ac:dyDescent="0.25">
      <c r="A84" s="1"/>
      <c r="B84" s="25"/>
      <c r="C84" s="1"/>
      <c r="D84" s="1"/>
      <c r="E84" s="1"/>
      <c r="F84" s="1"/>
      <c r="G84" s="1"/>
      <c r="H84" s="1"/>
      <c r="I84" s="6"/>
      <c r="J84" s="26"/>
      <c r="K84" s="8"/>
    </row>
    <row r="85" spans="1:11" s="7" customFormat="1" x14ac:dyDescent="0.25">
      <c r="A85" s="1"/>
      <c r="B85" s="25"/>
      <c r="C85" s="1"/>
      <c r="D85" s="1"/>
      <c r="E85" s="1"/>
      <c r="F85" s="1"/>
      <c r="G85" s="1"/>
      <c r="H85" s="1"/>
      <c r="I85" s="6"/>
      <c r="J85" s="26"/>
      <c r="K85" s="8"/>
    </row>
    <row r="86" spans="1:11" s="7" customFormat="1" x14ac:dyDescent="0.25">
      <c r="A86" s="1"/>
      <c r="B86" s="25"/>
      <c r="C86" s="1"/>
      <c r="D86" s="1"/>
      <c r="E86" s="1"/>
      <c r="F86" s="1"/>
      <c r="G86" s="1"/>
      <c r="H86" s="1"/>
      <c r="I86" s="6"/>
      <c r="J86" s="26"/>
      <c r="K86" s="8"/>
    </row>
    <row r="87" spans="1:11" s="7" customFormat="1" x14ac:dyDescent="0.25">
      <c r="A87" s="1"/>
      <c r="B87" s="25"/>
      <c r="C87" s="1"/>
      <c r="D87" s="1"/>
      <c r="E87" s="1"/>
      <c r="F87" s="1"/>
      <c r="G87" s="1"/>
      <c r="H87" s="1"/>
      <c r="I87" s="6"/>
      <c r="J87" s="26"/>
      <c r="K87" s="8"/>
    </row>
    <row r="88" spans="1:11" s="7" customFormat="1" x14ac:dyDescent="0.25">
      <c r="A88" s="1"/>
      <c r="B88" s="25"/>
      <c r="C88" s="1"/>
      <c r="D88" s="1"/>
      <c r="E88" s="1"/>
      <c r="F88" s="1"/>
      <c r="G88" s="1"/>
      <c r="H88" s="1"/>
      <c r="I88" s="6"/>
      <c r="J88" s="26"/>
      <c r="K88" s="8"/>
    </row>
    <row r="89" spans="1:11" s="7" customFormat="1" x14ac:dyDescent="0.25">
      <c r="A89" s="1"/>
      <c r="B89" s="25"/>
      <c r="C89" s="1"/>
      <c r="D89" s="1"/>
      <c r="E89" s="1"/>
      <c r="F89" s="1"/>
      <c r="G89" s="1"/>
      <c r="H89" s="1"/>
      <c r="I89" s="6"/>
      <c r="J89" s="26"/>
      <c r="K89" s="8"/>
    </row>
    <row r="90" spans="1:11" s="7" customFormat="1" x14ac:dyDescent="0.25">
      <c r="A90" s="1"/>
      <c r="B90" s="25"/>
      <c r="C90" s="1"/>
      <c r="D90" s="1"/>
      <c r="E90" s="1"/>
      <c r="F90" s="1"/>
      <c r="G90" s="1"/>
      <c r="H90" s="1"/>
      <c r="I90" s="6"/>
      <c r="J90" s="26"/>
      <c r="K90" s="8"/>
    </row>
    <row r="91" spans="1:11" s="7" customFormat="1" x14ac:dyDescent="0.25">
      <c r="A91" s="1"/>
      <c r="B91" s="25"/>
      <c r="C91" s="1"/>
      <c r="D91" s="1"/>
      <c r="E91" s="1"/>
      <c r="F91" s="1"/>
      <c r="G91" s="1"/>
      <c r="H91" s="1"/>
      <c r="I91" s="6"/>
      <c r="J91" s="26"/>
      <c r="K91" s="8"/>
    </row>
    <row r="92" spans="1:11" s="7" customFormat="1" x14ac:dyDescent="0.25">
      <c r="A92" s="1"/>
      <c r="B92" s="25"/>
      <c r="C92" s="1"/>
      <c r="D92" s="1"/>
      <c r="E92" s="1"/>
      <c r="F92" s="1"/>
      <c r="G92" s="1"/>
      <c r="H92" s="1"/>
      <c r="I92" s="6"/>
      <c r="J92" s="26"/>
      <c r="K92" s="8"/>
    </row>
    <row r="93" spans="1:11" s="7" customFormat="1" x14ac:dyDescent="0.25">
      <c r="A93" s="1"/>
      <c r="B93" s="25"/>
      <c r="C93" s="1"/>
      <c r="D93" s="1"/>
      <c r="E93" s="1"/>
      <c r="F93" s="1"/>
      <c r="G93" s="1"/>
      <c r="H93" s="1"/>
      <c r="I93" s="6"/>
      <c r="J93" s="26"/>
      <c r="K93" s="8"/>
    </row>
    <row r="94" spans="1:11" s="7" customFormat="1" x14ac:dyDescent="0.25">
      <c r="A94" s="1"/>
      <c r="B94" s="25"/>
      <c r="C94" s="1"/>
      <c r="D94" s="1"/>
      <c r="E94" s="1"/>
      <c r="F94" s="1"/>
      <c r="G94" s="1"/>
      <c r="H94" s="1"/>
      <c r="I94" s="6"/>
      <c r="J94" s="26"/>
      <c r="K94" s="8"/>
    </row>
    <row r="95" spans="1:11" s="7" customFormat="1" x14ac:dyDescent="0.25">
      <c r="A95" s="1"/>
      <c r="B95" s="25"/>
      <c r="C95" s="1"/>
      <c r="D95" s="1"/>
      <c r="E95" s="1"/>
      <c r="F95" s="1"/>
      <c r="G95" s="1"/>
      <c r="H95" s="1"/>
      <c r="I95" s="6"/>
      <c r="J95" s="26"/>
      <c r="K95" s="8"/>
    </row>
    <row r="96" spans="1:11" s="7" customFormat="1" x14ac:dyDescent="0.25">
      <c r="A96" s="1"/>
      <c r="B96" s="25"/>
      <c r="C96" s="1"/>
      <c r="D96" s="1"/>
      <c r="E96" s="1"/>
      <c r="F96" s="1"/>
      <c r="G96" s="1"/>
      <c r="H96" s="1"/>
      <c r="I96" s="6"/>
      <c r="J96" s="26"/>
      <c r="K96" s="8"/>
    </row>
    <row r="97" spans="1:11" s="7" customFormat="1" x14ac:dyDescent="0.25">
      <c r="A97" s="1"/>
      <c r="B97" s="25"/>
      <c r="C97" s="1"/>
      <c r="D97" s="1"/>
      <c r="E97" s="1"/>
      <c r="F97" s="1"/>
      <c r="G97" s="1"/>
      <c r="H97" s="1"/>
      <c r="I97" s="6"/>
      <c r="J97" s="26"/>
      <c r="K97" s="8"/>
    </row>
    <row r="98" spans="1:11" s="7" customFormat="1" x14ac:dyDescent="0.25">
      <c r="A98" s="1"/>
      <c r="B98" s="25"/>
      <c r="C98" s="1"/>
      <c r="D98" s="1"/>
      <c r="E98" s="1"/>
      <c r="F98" s="1"/>
      <c r="G98" s="1"/>
      <c r="H98" s="1"/>
      <c r="I98" s="6"/>
      <c r="J98" s="26"/>
      <c r="K98" s="8"/>
    </row>
    <row r="99" spans="1:11" s="7" customFormat="1" x14ac:dyDescent="0.25">
      <c r="A99" s="1"/>
      <c r="B99" s="25"/>
      <c r="C99" s="1"/>
      <c r="D99" s="1"/>
      <c r="E99" s="1"/>
      <c r="F99" s="1"/>
      <c r="G99" s="1"/>
      <c r="H99" s="1"/>
      <c r="I99" s="6"/>
      <c r="J99" s="26"/>
      <c r="K99" s="8"/>
    </row>
    <row r="100" spans="1:11" s="7" customFormat="1" x14ac:dyDescent="0.25">
      <c r="A100" s="1"/>
      <c r="B100" s="25"/>
      <c r="C100" s="1"/>
      <c r="D100" s="1"/>
      <c r="E100" s="1"/>
      <c r="F100" s="1"/>
      <c r="G100" s="1"/>
      <c r="H100" s="1"/>
      <c r="I100" s="6"/>
      <c r="J100" s="26"/>
      <c r="K100" s="8"/>
    </row>
    <row r="101" spans="1:11" s="7" customFormat="1" x14ac:dyDescent="0.25">
      <c r="A101" s="1"/>
      <c r="B101" s="25"/>
      <c r="C101" s="1"/>
      <c r="D101" s="1"/>
      <c r="E101" s="1"/>
      <c r="F101" s="1"/>
      <c r="G101" s="1"/>
      <c r="H101" s="1"/>
      <c r="I101" s="6"/>
      <c r="J101" s="26"/>
      <c r="K101" s="8"/>
    </row>
    <row r="102" spans="1:11" s="7" customFormat="1" x14ac:dyDescent="0.25">
      <c r="A102" s="1"/>
      <c r="B102" s="25"/>
      <c r="C102" s="1"/>
      <c r="D102" s="1"/>
      <c r="E102" s="1"/>
      <c r="F102" s="1"/>
      <c r="G102" s="1"/>
      <c r="H102" s="1"/>
      <c r="I102" s="6"/>
      <c r="J102" s="26"/>
      <c r="K102" s="8"/>
    </row>
    <row r="103" spans="1:11" s="7" customFormat="1" x14ac:dyDescent="0.25">
      <c r="A103" s="1"/>
      <c r="B103" s="25"/>
      <c r="C103" s="1"/>
      <c r="D103" s="1"/>
      <c r="E103" s="1"/>
      <c r="F103" s="1"/>
      <c r="G103" s="1"/>
      <c r="H103" s="1"/>
      <c r="I103" s="6"/>
      <c r="J103" s="26"/>
      <c r="K103" s="8"/>
    </row>
    <row r="104" spans="1:11" s="7" customFormat="1" x14ac:dyDescent="0.25">
      <c r="A104" s="1"/>
      <c r="B104" s="25"/>
      <c r="C104" s="1"/>
      <c r="D104" s="1"/>
      <c r="E104" s="1"/>
      <c r="F104" s="1"/>
      <c r="G104" s="1"/>
      <c r="H104" s="1"/>
      <c r="I104" s="6"/>
      <c r="J104" s="26"/>
      <c r="K104" s="8"/>
    </row>
    <row r="105" spans="1:11" s="7" customFormat="1" x14ac:dyDescent="0.25">
      <c r="A105" s="1"/>
      <c r="B105" s="25"/>
      <c r="C105" s="1"/>
      <c r="D105" s="1"/>
      <c r="E105" s="1"/>
      <c r="F105" s="1"/>
      <c r="G105" s="1"/>
      <c r="H105" s="1"/>
      <c r="I105" s="6"/>
      <c r="J105" s="26"/>
      <c r="K105" s="8"/>
    </row>
    <row r="106" spans="1:11" s="7" customFormat="1" x14ac:dyDescent="0.25">
      <c r="A106" s="1"/>
      <c r="B106" s="25"/>
      <c r="C106" s="1"/>
      <c r="D106" s="1"/>
      <c r="E106" s="1"/>
      <c r="F106" s="1"/>
      <c r="G106" s="1"/>
      <c r="H106" s="1"/>
      <c r="I106" s="6"/>
      <c r="J106" s="26"/>
      <c r="K106" s="8"/>
    </row>
    <row r="107" spans="1:11" s="7" customFormat="1" x14ac:dyDescent="0.25">
      <c r="A107" s="1"/>
      <c r="B107" s="25"/>
      <c r="C107" s="1"/>
      <c r="D107" s="1"/>
      <c r="E107" s="1"/>
      <c r="F107" s="1"/>
      <c r="G107" s="1"/>
      <c r="H107" s="1"/>
      <c r="I107" s="6"/>
      <c r="J107" s="26"/>
      <c r="K107" s="8"/>
    </row>
    <row r="108" spans="1:11" s="7" customFormat="1" x14ac:dyDescent="0.25">
      <c r="A108" s="1"/>
      <c r="B108" s="25"/>
      <c r="C108" s="1"/>
      <c r="D108" s="1"/>
      <c r="E108" s="1"/>
      <c r="F108" s="1"/>
      <c r="G108" s="1"/>
      <c r="H108" s="1"/>
      <c r="I108" s="6"/>
      <c r="J108" s="26"/>
      <c r="K108" s="8"/>
    </row>
    <row r="109" spans="1:11" s="7" customFormat="1" x14ac:dyDescent="0.25">
      <c r="A109" s="1"/>
      <c r="B109" s="25"/>
      <c r="C109" s="1"/>
      <c r="D109" s="1"/>
      <c r="E109" s="1"/>
      <c r="F109" s="1"/>
      <c r="G109" s="1"/>
      <c r="H109" s="1"/>
      <c r="I109" s="6"/>
      <c r="J109" s="26"/>
      <c r="K109" s="8"/>
    </row>
    <row r="110" spans="1:11" s="7" customFormat="1" x14ac:dyDescent="0.25">
      <c r="A110" s="1"/>
      <c r="B110" s="25"/>
      <c r="C110" s="1"/>
      <c r="D110" s="1"/>
      <c r="E110" s="1"/>
      <c r="F110" s="1"/>
      <c r="G110" s="1"/>
      <c r="H110" s="1"/>
      <c r="I110" s="6"/>
      <c r="J110" s="26"/>
      <c r="K110" s="8"/>
    </row>
    <row r="111" spans="1:11" s="7" customFormat="1" x14ac:dyDescent="0.25">
      <c r="A111" s="1"/>
      <c r="B111" s="25"/>
      <c r="C111" s="1"/>
      <c r="D111" s="1"/>
      <c r="E111" s="1"/>
      <c r="F111" s="1"/>
      <c r="G111" s="1"/>
      <c r="H111" s="1"/>
      <c r="I111" s="6"/>
      <c r="J111" s="26"/>
      <c r="K111" s="8"/>
    </row>
    <row r="112" spans="1:11" s="7" customFormat="1" x14ac:dyDescent="0.25">
      <c r="A112" s="1"/>
      <c r="B112" s="25"/>
      <c r="C112" s="1"/>
      <c r="D112" s="1"/>
      <c r="E112" s="1"/>
      <c r="F112" s="1"/>
      <c r="G112" s="1"/>
      <c r="H112" s="1"/>
      <c r="I112" s="6"/>
      <c r="J112" s="26"/>
      <c r="K112" s="8"/>
    </row>
    <row r="113" spans="1:11" s="7" customFormat="1" x14ac:dyDescent="0.25">
      <c r="A113" s="1"/>
      <c r="B113" s="25"/>
      <c r="C113" s="1"/>
      <c r="D113" s="1"/>
      <c r="E113" s="1"/>
      <c r="F113" s="1"/>
      <c r="G113" s="1"/>
      <c r="H113" s="1"/>
      <c r="I113" s="6"/>
      <c r="J113" s="26"/>
      <c r="K113" s="8"/>
    </row>
    <row r="114" spans="1:11" s="7" customFormat="1" x14ac:dyDescent="0.25">
      <c r="A114" s="1"/>
      <c r="B114" s="25"/>
      <c r="C114" s="1"/>
      <c r="D114" s="1"/>
      <c r="E114" s="1"/>
      <c r="F114" s="1"/>
      <c r="G114" s="1"/>
      <c r="H114" s="1"/>
      <c r="I114" s="6"/>
      <c r="J114" s="26"/>
      <c r="K114" s="8"/>
    </row>
    <row r="115" spans="1:11" s="7" customFormat="1" x14ac:dyDescent="0.25">
      <c r="A115" s="1"/>
      <c r="B115" s="25"/>
      <c r="C115" s="1"/>
      <c r="D115" s="1"/>
      <c r="E115" s="1"/>
      <c r="F115" s="1"/>
      <c r="G115" s="1"/>
      <c r="H115" s="1"/>
      <c r="I115" s="6"/>
      <c r="J115" s="26"/>
      <c r="K115" s="8"/>
    </row>
    <row r="116" spans="1:11" s="7" customFormat="1" x14ac:dyDescent="0.25">
      <c r="A116" s="1"/>
      <c r="B116" s="25"/>
      <c r="C116" s="1"/>
      <c r="D116" s="1"/>
      <c r="E116" s="1"/>
      <c r="F116" s="1"/>
      <c r="G116" s="1"/>
      <c r="H116" s="1"/>
      <c r="I116" s="6"/>
      <c r="J116" s="26"/>
      <c r="K116" s="8"/>
    </row>
    <row r="117" spans="1:11" s="7" customFormat="1" x14ac:dyDescent="0.25">
      <c r="A117" s="1"/>
      <c r="B117" s="25"/>
      <c r="C117" s="1"/>
      <c r="D117" s="1"/>
      <c r="E117" s="1"/>
      <c r="F117" s="1"/>
      <c r="G117" s="1"/>
      <c r="H117" s="1"/>
      <c r="I117" s="6"/>
      <c r="J117" s="26"/>
      <c r="K117" s="8"/>
    </row>
    <row r="118" spans="1:11" s="7" customFormat="1" x14ac:dyDescent="0.25">
      <c r="A118" s="1"/>
      <c r="B118" s="25"/>
      <c r="C118" s="1"/>
      <c r="D118" s="1"/>
      <c r="E118" s="1"/>
      <c r="F118" s="1"/>
      <c r="G118" s="1"/>
      <c r="H118" s="1"/>
      <c r="I118" s="6"/>
      <c r="J118" s="26"/>
      <c r="K118" s="8"/>
    </row>
    <row r="119" spans="1:11" s="7" customFormat="1" x14ac:dyDescent="0.25">
      <c r="A119" s="1"/>
      <c r="B119" s="25"/>
      <c r="C119" s="1"/>
      <c r="D119" s="1"/>
      <c r="E119" s="1"/>
      <c r="F119" s="1"/>
      <c r="G119" s="1"/>
      <c r="H119" s="1"/>
      <c r="I119" s="6"/>
      <c r="J119" s="26"/>
      <c r="K119" s="8"/>
    </row>
    <row r="120" spans="1:11" s="7" customFormat="1" x14ac:dyDescent="0.25">
      <c r="A120" s="1"/>
      <c r="B120" s="25"/>
      <c r="C120" s="1"/>
      <c r="D120" s="1"/>
      <c r="E120" s="1"/>
      <c r="F120" s="1"/>
      <c r="G120" s="1"/>
      <c r="H120" s="1"/>
      <c r="I120" s="6"/>
      <c r="J120" s="26"/>
      <c r="K120" s="8"/>
    </row>
    <row r="121" spans="1:11" s="7" customFormat="1" x14ac:dyDescent="0.25">
      <c r="A121" s="1"/>
      <c r="B121" s="25"/>
      <c r="C121" s="1"/>
      <c r="D121" s="1"/>
      <c r="E121" s="1"/>
      <c r="F121" s="1"/>
      <c r="G121" s="1"/>
      <c r="H121" s="1"/>
      <c r="I121" s="6"/>
      <c r="J121" s="26"/>
      <c r="K121" s="8"/>
    </row>
    <row r="122" spans="1:11" s="7" customFormat="1" x14ac:dyDescent="0.25">
      <c r="A122" s="1"/>
      <c r="B122" s="25"/>
      <c r="C122" s="1"/>
      <c r="D122" s="1"/>
      <c r="E122" s="1"/>
      <c r="F122" s="1"/>
      <c r="G122" s="1"/>
      <c r="H122" s="1"/>
      <c r="I122" s="6"/>
      <c r="J122" s="26"/>
      <c r="K122" s="8"/>
    </row>
    <row r="123" spans="1:11" s="7" customFormat="1" x14ac:dyDescent="0.25">
      <c r="A123" s="1"/>
      <c r="B123" s="25"/>
      <c r="C123" s="1"/>
      <c r="D123" s="1"/>
      <c r="E123" s="1"/>
      <c r="F123" s="1"/>
      <c r="G123" s="1"/>
      <c r="H123" s="1"/>
      <c r="I123" s="6"/>
      <c r="J123" s="26"/>
      <c r="K123" s="8"/>
    </row>
    <row r="124" spans="1:11" s="7" customFormat="1" x14ac:dyDescent="0.25">
      <c r="A124" s="1"/>
      <c r="B124" s="25"/>
      <c r="C124" s="1"/>
      <c r="D124" s="1"/>
      <c r="E124" s="1"/>
      <c r="F124" s="1"/>
      <c r="G124" s="1"/>
      <c r="H124" s="1"/>
      <c r="I124" s="6"/>
      <c r="J124" s="26"/>
      <c r="K124" s="8"/>
    </row>
    <row r="125" spans="1:11" s="7" customFormat="1" x14ac:dyDescent="0.25">
      <c r="A125" s="1"/>
      <c r="B125" s="25"/>
      <c r="C125" s="1"/>
      <c r="D125" s="1"/>
      <c r="E125" s="1"/>
      <c r="F125" s="1"/>
      <c r="G125" s="1"/>
      <c r="H125" s="1"/>
      <c r="I125" s="6"/>
      <c r="J125" s="26"/>
      <c r="K125" s="8"/>
    </row>
    <row r="126" spans="1:11" s="7" customFormat="1" x14ac:dyDescent="0.25">
      <c r="A126" s="1"/>
      <c r="B126" s="25"/>
      <c r="C126" s="1"/>
      <c r="D126" s="1"/>
      <c r="E126" s="1"/>
      <c r="F126" s="1"/>
      <c r="G126" s="1"/>
      <c r="H126" s="1"/>
      <c r="I126" s="6"/>
      <c r="J126" s="26"/>
      <c r="K126" s="8"/>
    </row>
    <row r="127" spans="1:11" s="7" customFormat="1" x14ac:dyDescent="0.25">
      <c r="A127" s="1"/>
      <c r="B127" s="25"/>
      <c r="C127" s="1"/>
      <c r="D127" s="1"/>
      <c r="E127" s="1"/>
      <c r="F127" s="1"/>
      <c r="G127" s="1"/>
      <c r="H127" s="1"/>
      <c r="I127" s="6"/>
      <c r="J127" s="26"/>
      <c r="K127" s="8"/>
    </row>
    <row r="128" spans="1:11" s="7" customFormat="1" x14ac:dyDescent="0.25">
      <c r="A128" s="1"/>
      <c r="B128" s="25"/>
      <c r="C128" s="1"/>
      <c r="D128" s="1"/>
      <c r="E128" s="1"/>
      <c r="F128" s="1"/>
      <c r="G128" s="1"/>
      <c r="H128" s="1"/>
      <c r="I128" s="6"/>
      <c r="J128" s="26"/>
      <c r="K128" s="8"/>
    </row>
    <row r="129" spans="1:11" s="7" customFormat="1" x14ac:dyDescent="0.25">
      <c r="A129" s="1"/>
      <c r="B129" s="25"/>
      <c r="C129" s="1"/>
      <c r="D129" s="1"/>
      <c r="E129" s="1"/>
      <c r="F129" s="1"/>
      <c r="G129" s="1"/>
      <c r="H129" s="1"/>
      <c r="I129" s="6"/>
      <c r="J129" s="26"/>
      <c r="K129" s="8"/>
    </row>
    <row r="130" spans="1:11" s="7" customFormat="1" x14ac:dyDescent="0.25">
      <c r="A130" s="1"/>
      <c r="B130" s="25"/>
      <c r="C130" s="1"/>
      <c r="D130" s="1"/>
      <c r="E130" s="1"/>
      <c r="F130" s="1"/>
      <c r="G130" s="1"/>
      <c r="H130" s="1"/>
      <c r="I130" s="6"/>
      <c r="J130" s="26"/>
      <c r="K130" s="8"/>
    </row>
    <row r="131" spans="1:11" s="7" customFormat="1" x14ac:dyDescent="0.25">
      <c r="A131" s="1"/>
      <c r="B131" s="25"/>
      <c r="C131" s="1"/>
      <c r="D131" s="1"/>
      <c r="E131" s="1"/>
      <c r="F131" s="1"/>
      <c r="G131" s="1"/>
      <c r="H131" s="1"/>
      <c r="I131" s="6"/>
      <c r="J131" s="26"/>
      <c r="K131" s="8"/>
    </row>
    <row r="132" spans="1:11" s="7" customFormat="1" x14ac:dyDescent="0.25">
      <c r="A132" s="1"/>
      <c r="B132" s="25"/>
      <c r="C132" s="1"/>
      <c r="D132" s="1"/>
      <c r="E132" s="1"/>
      <c r="F132" s="1"/>
      <c r="G132" s="1"/>
      <c r="H132" s="1"/>
      <c r="I132" s="6"/>
      <c r="J132" s="26"/>
      <c r="K132" s="8"/>
    </row>
    <row r="133" spans="1:11" s="7" customFormat="1" x14ac:dyDescent="0.25">
      <c r="A133" s="1"/>
      <c r="B133" s="25"/>
      <c r="C133" s="1"/>
      <c r="D133" s="1"/>
      <c r="E133" s="1"/>
      <c r="F133" s="1"/>
      <c r="G133" s="1"/>
      <c r="H133" s="1"/>
      <c r="I133" s="6"/>
      <c r="J133" s="26"/>
      <c r="K133" s="8"/>
    </row>
    <row r="134" spans="1:11" s="7" customFormat="1" x14ac:dyDescent="0.25">
      <c r="A134" s="1"/>
      <c r="B134" s="25"/>
      <c r="C134" s="1"/>
      <c r="D134" s="1"/>
      <c r="E134" s="1"/>
      <c r="F134" s="1"/>
      <c r="G134" s="1"/>
      <c r="H134" s="1"/>
      <c r="I134" s="6"/>
      <c r="J134" s="26"/>
      <c r="K134" s="8"/>
    </row>
    <row r="135" spans="1:11" s="7" customFormat="1" x14ac:dyDescent="0.25">
      <c r="A135" s="1"/>
      <c r="B135" s="25"/>
      <c r="C135" s="1"/>
      <c r="D135" s="1"/>
      <c r="E135" s="1"/>
      <c r="F135" s="1"/>
      <c r="G135" s="1"/>
      <c r="H135" s="1"/>
      <c r="I135" s="6"/>
      <c r="J135" s="26"/>
      <c r="K135" s="8"/>
    </row>
    <row r="136" spans="1:11" s="7" customFormat="1" x14ac:dyDescent="0.25">
      <c r="A136" s="1"/>
      <c r="B136" s="25"/>
      <c r="C136" s="1"/>
      <c r="D136" s="1"/>
      <c r="E136" s="1"/>
      <c r="F136" s="1"/>
      <c r="G136" s="1"/>
      <c r="H136" s="1"/>
      <c r="I136" s="6"/>
      <c r="J136" s="26"/>
      <c r="K136" s="8"/>
    </row>
    <row r="137" spans="1:11" s="7" customFormat="1" x14ac:dyDescent="0.25">
      <c r="A137" s="1"/>
      <c r="B137" s="25"/>
      <c r="C137" s="1"/>
      <c r="D137" s="1"/>
      <c r="E137" s="1"/>
      <c r="F137" s="1"/>
      <c r="G137" s="1"/>
      <c r="H137" s="1"/>
      <c r="I137" s="6"/>
      <c r="J137" s="26"/>
      <c r="K137" s="8"/>
    </row>
    <row r="138" spans="1:11" s="7" customFormat="1" x14ac:dyDescent="0.25">
      <c r="A138" s="1"/>
      <c r="B138" s="25"/>
      <c r="C138" s="1"/>
      <c r="D138" s="1"/>
      <c r="E138" s="1"/>
      <c r="F138" s="1"/>
      <c r="G138" s="1"/>
      <c r="H138" s="1"/>
      <c r="I138" s="6"/>
      <c r="J138" s="26"/>
      <c r="K138" s="8"/>
    </row>
    <row r="139" spans="1:11" s="7" customFormat="1" x14ac:dyDescent="0.25">
      <c r="A139" s="1"/>
      <c r="B139" s="25"/>
      <c r="C139" s="1"/>
      <c r="D139" s="1"/>
      <c r="E139" s="1"/>
      <c r="F139" s="1"/>
      <c r="G139" s="1"/>
      <c r="H139" s="1"/>
      <c r="I139" s="6"/>
      <c r="J139" s="26"/>
      <c r="K139" s="8"/>
    </row>
    <row r="140" spans="1:11" s="7" customFormat="1" x14ac:dyDescent="0.25">
      <c r="A140" s="1"/>
      <c r="B140" s="25"/>
      <c r="C140" s="1"/>
      <c r="D140" s="1"/>
      <c r="E140" s="1"/>
      <c r="F140" s="1"/>
      <c r="G140" s="1"/>
      <c r="H140" s="1"/>
      <c r="I140" s="6"/>
      <c r="J140" s="26"/>
      <c r="K140" s="8"/>
    </row>
    <row r="141" spans="1:11" s="7" customFormat="1" x14ac:dyDescent="0.25">
      <c r="A141" s="1"/>
      <c r="B141" s="25"/>
      <c r="C141" s="1"/>
      <c r="D141" s="1"/>
      <c r="E141" s="1"/>
      <c r="F141" s="1"/>
      <c r="G141" s="1"/>
      <c r="H141" s="1"/>
      <c r="I141" s="6"/>
      <c r="J141" s="26"/>
      <c r="K141" s="8"/>
    </row>
    <row r="142" spans="1:11" s="7" customFormat="1" x14ac:dyDescent="0.25">
      <c r="A142" s="1"/>
      <c r="B142" s="25"/>
      <c r="C142" s="1"/>
      <c r="D142" s="1"/>
      <c r="E142" s="1"/>
      <c r="F142" s="1"/>
      <c r="G142" s="1"/>
      <c r="H142" s="1"/>
      <c r="I142" s="6"/>
      <c r="J142" s="26"/>
      <c r="K142" s="8"/>
    </row>
    <row r="143" spans="1:11" s="7" customFormat="1" x14ac:dyDescent="0.25">
      <c r="A143" s="1"/>
      <c r="B143" s="25"/>
      <c r="C143" s="1"/>
      <c r="D143" s="1"/>
      <c r="E143" s="1"/>
      <c r="F143" s="1"/>
      <c r="G143" s="1"/>
      <c r="H143" s="1"/>
      <c r="I143" s="6"/>
      <c r="J143" s="26"/>
      <c r="K143" s="8"/>
    </row>
    <row r="144" spans="1:11" s="7" customFormat="1" x14ac:dyDescent="0.25">
      <c r="A144" s="1"/>
      <c r="B144" s="25"/>
      <c r="C144" s="1"/>
      <c r="D144" s="1"/>
      <c r="E144" s="1"/>
      <c r="F144" s="1"/>
      <c r="G144" s="1"/>
      <c r="H144" s="1"/>
      <c r="I144" s="6"/>
      <c r="J144" s="26"/>
      <c r="K144" s="8"/>
    </row>
    <row r="145" spans="1:11" s="7" customFormat="1" x14ac:dyDescent="0.25">
      <c r="A145" s="1"/>
      <c r="B145" s="25"/>
      <c r="C145" s="1"/>
      <c r="D145" s="1"/>
      <c r="E145" s="1"/>
      <c r="F145" s="1"/>
      <c r="G145" s="1"/>
      <c r="H145" s="1"/>
      <c r="I145" s="6"/>
      <c r="J145" s="26"/>
      <c r="K145" s="8"/>
    </row>
    <row r="146" spans="1:11" s="7" customFormat="1" x14ac:dyDescent="0.25">
      <c r="A146" s="1"/>
      <c r="B146" s="25"/>
      <c r="C146" s="1"/>
      <c r="D146" s="1"/>
      <c r="E146" s="1"/>
      <c r="F146" s="1"/>
      <c r="G146" s="1"/>
      <c r="H146" s="1"/>
      <c r="I146" s="6"/>
      <c r="J146" s="26"/>
      <c r="K146" s="8"/>
    </row>
    <row r="147" spans="1:11" s="7" customFormat="1" x14ac:dyDescent="0.25">
      <c r="A147" s="1"/>
      <c r="B147" s="25"/>
      <c r="C147" s="1"/>
      <c r="D147" s="1"/>
      <c r="E147" s="1"/>
      <c r="F147" s="1"/>
      <c r="G147" s="1"/>
      <c r="H147" s="1"/>
      <c r="I147" s="6"/>
      <c r="J147" s="26"/>
      <c r="K147" s="8"/>
    </row>
    <row r="148" spans="1:11" s="7" customFormat="1" x14ac:dyDescent="0.25">
      <c r="A148" s="1"/>
      <c r="B148" s="25"/>
      <c r="C148" s="1"/>
      <c r="D148" s="1"/>
      <c r="E148" s="1"/>
      <c r="F148" s="1"/>
      <c r="G148" s="1"/>
      <c r="H148" s="1"/>
      <c r="I148" s="6"/>
      <c r="J148" s="26"/>
      <c r="K148" s="8"/>
    </row>
    <row r="149" spans="1:11" s="7" customFormat="1" x14ac:dyDescent="0.25">
      <c r="A149" s="1"/>
      <c r="B149" s="25"/>
      <c r="C149" s="1"/>
      <c r="D149" s="1"/>
      <c r="E149" s="1"/>
      <c r="F149" s="1"/>
      <c r="G149" s="1"/>
      <c r="H149" s="1"/>
      <c r="I149" s="6"/>
      <c r="J149" s="26"/>
      <c r="K149" s="8"/>
    </row>
    <row r="150" spans="1:11" s="7" customFormat="1" x14ac:dyDescent="0.25">
      <c r="A150" s="1"/>
      <c r="B150" s="25"/>
      <c r="C150" s="1"/>
      <c r="D150" s="1"/>
      <c r="E150" s="1"/>
      <c r="F150" s="1"/>
      <c r="G150" s="1"/>
      <c r="H150" s="1"/>
      <c r="I150" s="6"/>
      <c r="J150" s="26"/>
      <c r="K150" s="8"/>
    </row>
    <row r="151" spans="1:11" s="7" customFormat="1" x14ac:dyDescent="0.25">
      <c r="A151" s="1"/>
      <c r="B151" s="25"/>
      <c r="C151" s="1"/>
      <c r="D151" s="1"/>
      <c r="E151" s="1"/>
      <c r="F151" s="1"/>
      <c r="G151" s="1"/>
      <c r="H151" s="1"/>
      <c r="I151" s="6"/>
      <c r="J151" s="26"/>
      <c r="K151" s="8"/>
    </row>
    <row r="152" spans="1:11" s="7" customFormat="1" x14ac:dyDescent="0.25">
      <c r="A152" s="1"/>
      <c r="B152" s="25"/>
      <c r="C152" s="1"/>
      <c r="D152" s="1"/>
      <c r="E152" s="1"/>
      <c r="F152" s="1"/>
      <c r="G152" s="1"/>
      <c r="H152" s="1"/>
      <c r="I152" s="6"/>
      <c r="J152" s="26"/>
      <c r="K152" s="8"/>
    </row>
    <row r="153" spans="1:11" s="7" customFormat="1" x14ac:dyDescent="0.25">
      <c r="A153" s="1"/>
      <c r="B153" s="25"/>
      <c r="C153" s="1"/>
      <c r="D153" s="1"/>
      <c r="E153" s="1"/>
      <c r="F153" s="1"/>
      <c r="G153" s="1"/>
      <c r="H153" s="1"/>
      <c r="I153" s="6"/>
      <c r="J153" s="26"/>
      <c r="K153" s="8"/>
    </row>
    <row r="154" spans="1:11" s="7" customFormat="1" x14ac:dyDescent="0.25">
      <c r="A154" s="1"/>
      <c r="B154" s="25"/>
      <c r="C154" s="1"/>
      <c r="D154" s="1"/>
      <c r="E154" s="1"/>
      <c r="F154" s="1"/>
      <c r="G154" s="1"/>
      <c r="H154" s="1"/>
      <c r="I154" s="6"/>
      <c r="J154" s="26"/>
      <c r="K154" s="8"/>
    </row>
    <row r="155" spans="1:11" s="7" customFormat="1" x14ac:dyDescent="0.25">
      <c r="A155" s="1"/>
      <c r="B155" s="25"/>
      <c r="C155" s="1"/>
      <c r="D155" s="1"/>
      <c r="E155" s="1"/>
      <c r="F155" s="1"/>
      <c r="G155" s="1"/>
      <c r="H155" s="1"/>
      <c r="I155" s="6"/>
      <c r="J155" s="26"/>
      <c r="K155" s="8"/>
    </row>
    <row r="156" spans="1:11" s="7" customFormat="1" x14ac:dyDescent="0.25">
      <c r="A156" s="1"/>
      <c r="B156" s="25"/>
      <c r="C156" s="1"/>
      <c r="D156" s="1"/>
      <c r="E156" s="1"/>
      <c r="F156" s="1"/>
      <c r="G156" s="1"/>
      <c r="H156" s="1"/>
      <c r="I156" s="6"/>
      <c r="J156" s="26"/>
      <c r="K156" s="8"/>
    </row>
    <row r="157" spans="1:11" s="7" customFormat="1" x14ac:dyDescent="0.25">
      <c r="A157" s="1"/>
      <c r="B157" s="25"/>
      <c r="C157" s="1"/>
      <c r="D157" s="1"/>
      <c r="E157" s="1"/>
      <c r="F157" s="1"/>
      <c r="G157" s="1"/>
      <c r="H157" s="1"/>
      <c r="I157" s="6"/>
      <c r="J157" s="26"/>
      <c r="K157" s="8"/>
    </row>
    <row r="158" spans="1:11" s="7" customFormat="1" x14ac:dyDescent="0.25">
      <c r="A158" s="1"/>
      <c r="B158" s="25"/>
      <c r="C158" s="1"/>
      <c r="D158" s="1"/>
      <c r="E158" s="1"/>
      <c r="F158" s="1"/>
      <c r="G158" s="1"/>
      <c r="H158" s="1"/>
      <c r="I158" s="6"/>
      <c r="J158" s="26"/>
      <c r="K158" s="8"/>
    </row>
    <row r="159" spans="1:11" s="7" customFormat="1" x14ac:dyDescent="0.25">
      <c r="A159" s="1"/>
      <c r="B159" s="25"/>
      <c r="C159" s="1"/>
      <c r="D159" s="1"/>
      <c r="E159" s="1"/>
      <c r="F159" s="1"/>
      <c r="G159" s="1"/>
      <c r="H159" s="1"/>
      <c r="I159" s="6"/>
      <c r="J159" s="26"/>
      <c r="K159" s="8"/>
    </row>
    <row r="160" spans="1:11" s="7" customFormat="1" x14ac:dyDescent="0.25">
      <c r="A160" s="1"/>
      <c r="B160" s="25"/>
      <c r="C160" s="1"/>
      <c r="D160" s="1"/>
      <c r="E160" s="1"/>
      <c r="F160" s="1"/>
      <c r="G160" s="1"/>
      <c r="H160" s="1"/>
      <c r="I160" s="6"/>
      <c r="J160" s="26"/>
      <c r="K160" s="8"/>
    </row>
    <row r="161" spans="1:11" s="7" customFormat="1" x14ac:dyDescent="0.25">
      <c r="A161" s="1"/>
      <c r="B161" s="25"/>
      <c r="C161" s="1"/>
      <c r="D161" s="1"/>
      <c r="E161" s="1"/>
      <c r="F161" s="1"/>
      <c r="G161" s="1"/>
      <c r="H161" s="1"/>
      <c r="I161" s="6"/>
      <c r="J161" s="26"/>
      <c r="K161" s="8"/>
    </row>
    <row r="162" spans="1:11" s="7" customFormat="1" x14ac:dyDescent="0.25">
      <c r="A162" s="1"/>
      <c r="B162" s="25"/>
      <c r="C162" s="1"/>
      <c r="D162" s="1"/>
      <c r="E162" s="1"/>
      <c r="F162" s="1"/>
      <c r="G162" s="1"/>
      <c r="H162" s="1"/>
      <c r="I162" s="6"/>
      <c r="J162" s="26"/>
      <c r="K162" s="8"/>
    </row>
    <row r="163" spans="1:11" s="7" customFormat="1" x14ac:dyDescent="0.25">
      <c r="A163" s="1"/>
      <c r="B163" s="25"/>
      <c r="C163" s="1"/>
      <c r="D163" s="1"/>
      <c r="E163" s="1"/>
      <c r="F163" s="1"/>
      <c r="G163" s="1"/>
      <c r="H163" s="1"/>
      <c r="I163" s="6"/>
      <c r="J163" s="26"/>
      <c r="K163" s="8"/>
    </row>
    <row r="164" spans="1:11" s="7" customFormat="1" x14ac:dyDescent="0.25">
      <c r="A164" s="1"/>
      <c r="B164" s="25"/>
      <c r="C164" s="1"/>
      <c r="D164" s="1"/>
      <c r="E164" s="1"/>
      <c r="F164" s="1"/>
      <c r="G164" s="1"/>
      <c r="H164" s="1"/>
      <c r="I164" s="6"/>
      <c r="J164" s="26"/>
      <c r="K164" s="8"/>
    </row>
    <row r="165" spans="1:11" s="7" customFormat="1" x14ac:dyDescent="0.25">
      <c r="A165" s="1"/>
      <c r="B165" s="25"/>
      <c r="C165" s="1"/>
      <c r="D165" s="1"/>
      <c r="E165" s="1"/>
      <c r="F165" s="1"/>
      <c r="G165" s="1"/>
      <c r="H165" s="1"/>
      <c r="I165" s="6"/>
      <c r="J165" s="26"/>
      <c r="K165" s="8"/>
    </row>
    <row r="166" spans="1:11" s="7" customFormat="1" x14ac:dyDescent="0.25">
      <c r="A166" s="1"/>
      <c r="B166" s="25"/>
      <c r="C166" s="1"/>
      <c r="D166" s="1"/>
      <c r="E166" s="1"/>
      <c r="F166" s="1"/>
      <c r="G166" s="1"/>
      <c r="H166" s="1"/>
      <c r="I166" s="6"/>
      <c r="J166" s="26"/>
      <c r="K166" s="8"/>
    </row>
    <row r="167" spans="1:11" s="7" customFormat="1" x14ac:dyDescent="0.25">
      <c r="A167" s="1"/>
      <c r="B167" s="25"/>
      <c r="C167" s="1"/>
      <c r="D167" s="1"/>
      <c r="E167" s="1"/>
      <c r="F167" s="1"/>
      <c r="G167" s="1"/>
      <c r="H167" s="1"/>
      <c r="I167" s="6"/>
      <c r="J167" s="26"/>
      <c r="K167" s="8"/>
    </row>
    <row r="168" spans="1:11" s="7" customFormat="1" x14ac:dyDescent="0.25">
      <c r="A168" s="1"/>
      <c r="B168" s="25"/>
      <c r="C168" s="1"/>
      <c r="D168" s="1"/>
      <c r="E168" s="1"/>
      <c r="F168" s="1"/>
      <c r="G168" s="1"/>
      <c r="H168" s="1"/>
      <c r="I168" s="6"/>
      <c r="J168" s="26"/>
      <c r="K168" s="8"/>
    </row>
    <row r="169" spans="1:11" s="7" customFormat="1" x14ac:dyDescent="0.25">
      <c r="A169" s="1"/>
      <c r="B169" s="25"/>
      <c r="C169" s="1"/>
      <c r="D169" s="1"/>
      <c r="E169" s="1"/>
      <c r="F169" s="1"/>
      <c r="G169" s="1"/>
      <c r="H169" s="1"/>
      <c r="I169" s="6"/>
      <c r="J169" s="26"/>
      <c r="K169" s="8"/>
    </row>
    <row r="170" spans="1:11" s="7" customFormat="1" x14ac:dyDescent="0.25">
      <c r="A170" s="1"/>
      <c r="B170" s="25"/>
      <c r="C170" s="1"/>
      <c r="D170" s="1"/>
      <c r="E170" s="1"/>
      <c r="F170" s="1"/>
      <c r="G170" s="1"/>
      <c r="H170" s="1"/>
      <c r="I170" s="6"/>
      <c r="J170" s="26"/>
      <c r="K170" s="8"/>
    </row>
    <row r="171" spans="1:11" s="7" customFormat="1" x14ac:dyDescent="0.25">
      <c r="A171" s="1"/>
      <c r="B171" s="25"/>
      <c r="C171" s="1"/>
      <c r="D171" s="1"/>
      <c r="E171" s="1"/>
      <c r="F171" s="1"/>
      <c r="G171" s="1"/>
      <c r="H171" s="1"/>
      <c r="I171" s="6"/>
      <c r="J171" s="26"/>
      <c r="K171" s="8"/>
    </row>
    <row r="172" spans="1:11" s="7" customFormat="1" x14ac:dyDescent="0.25">
      <c r="A172" s="1"/>
      <c r="B172" s="25"/>
      <c r="C172" s="1"/>
      <c r="D172" s="1"/>
      <c r="E172" s="1"/>
      <c r="F172" s="1"/>
      <c r="G172" s="1"/>
      <c r="H172" s="1"/>
      <c r="I172" s="6"/>
      <c r="J172" s="26"/>
      <c r="K172" s="8"/>
    </row>
    <row r="173" spans="1:11" s="7" customFormat="1" x14ac:dyDescent="0.25">
      <c r="A173" s="1"/>
      <c r="B173" s="25"/>
      <c r="C173" s="1"/>
      <c r="D173" s="1"/>
      <c r="E173" s="1"/>
      <c r="F173" s="1"/>
      <c r="G173" s="1"/>
      <c r="H173" s="1"/>
      <c r="I173" s="6"/>
      <c r="J173" s="26"/>
      <c r="K173" s="8"/>
    </row>
    <row r="174" spans="1:11" s="7" customFormat="1" x14ac:dyDescent="0.25">
      <c r="A174" s="1"/>
      <c r="B174" s="25"/>
      <c r="C174" s="1"/>
      <c r="D174" s="1"/>
      <c r="E174" s="1"/>
      <c r="F174" s="1"/>
      <c r="G174" s="1"/>
      <c r="H174" s="1"/>
      <c r="I174" s="6"/>
      <c r="J174" s="26"/>
      <c r="K174" s="8"/>
    </row>
    <row r="175" spans="1:11" s="7" customFormat="1" x14ac:dyDescent="0.25">
      <c r="A175" s="1"/>
      <c r="B175" s="25"/>
      <c r="C175" s="1"/>
      <c r="D175" s="1"/>
      <c r="E175" s="1"/>
      <c r="F175" s="1"/>
      <c r="G175" s="1"/>
      <c r="H175" s="1"/>
      <c r="I175" s="6"/>
      <c r="J175" s="26"/>
      <c r="K175" s="8"/>
    </row>
    <row r="176" spans="1:11" s="7" customFormat="1" x14ac:dyDescent="0.25">
      <c r="A176" s="1"/>
      <c r="B176" s="25"/>
      <c r="C176" s="1"/>
      <c r="D176" s="1"/>
      <c r="E176" s="1"/>
      <c r="F176" s="1"/>
      <c r="G176" s="1"/>
      <c r="H176" s="1"/>
      <c r="I176" s="6"/>
      <c r="J176" s="26"/>
      <c r="K176" s="8"/>
    </row>
    <row r="177" spans="1:11" s="7" customFormat="1" x14ac:dyDescent="0.25">
      <c r="A177" s="1"/>
      <c r="B177" s="25"/>
      <c r="C177" s="1"/>
      <c r="D177" s="1"/>
      <c r="E177" s="1"/>
      <c r="F177" s="1"/>
      <c r="G177" s="1"/>
      <c r="H177" s="1"/>
      <c r="I177" s="6"/>
      <c r="J177" s="26"/>
      <c r="K177" s="8"/>
    </row>
    <row r="178" spans="1:11" s="7" customFormat="1" x14ac:dyDescent="0.25">
      <c r="A178" s="1"/>
      <c r="B178" s="25"/>
      <c r="C178" s="1"/>
      <c r="D178" s="1"/>
      <c r="E178" s="1"/>
      <c r="F178" s="1"/>
      <c r="G178" s="1"/>
      <c r="H178" s="1"/>
      <c r="I178" s="6"/>
      <c r="J178" s="26"/>
      <c r="K178" s="8"/>
    </row>
    <row r="179" spans="1:11" s="7" customFormat="1" x14ac:dyDescent="0.25">
      <c r="A179" s="1"/>
      <c r="B179" s="25"/>
      <c r="C179" s="1"/>
      <c r="D179" s="1"/>
      <c r="E179" s="1"/>
      <c r="F179" s="1"/>
      <c r="G179" s="1"/>
      <c r="H179" s="1"/>
      <c r="I179" s="6"/>
      <c r="J179" s="26"/>
      <c r="K179" s="8"/>
    </row>
    <row r="180" spans="1:11" s="7" customFormat="1" x14ac:dyDescent="0.25">
      <c r="A180" s="1"/>
      <c r="B180" s="25"/>
      <c r="C180" s="1"/>
      <c r="D180" s="1"/>
      <c r="E180" s="1"/>
      <c r="F180" s="1"/>
      <c r="G180" s="1"/>
      <c r="H180" s="1"/>
      <c r="I180" s="6"/>
      <c r="J180" s="26"/>
      <c r="K180" s="8"/>
    </row>
    <row r="181" spans="1:11" s="7" customFormat="1" x14ac:dyDescent="0.25">
      <c r="A181" s="1"/>
      <c r="B181" s="25"/>
      <c r="C181" s="1"/>
      <c r="D181" s="1"/>
      <c r="E181" s="1"/>
      <c r="F181" s="1"/>
      <c r="G181" s="1"/>
      <c r="H181" s="1"/>
      <c r="I181" s="6"/>
      <c r="J181" s="26"/>
      <c r="K181" s="8"/>
    </row>
  </sheetData>
  <mergeCells count="8">
    <mergeCell ref="I1:M1"/>
    <mergeCell ref="C1:H1"/>
    <mergeCell ref="A1:B1"/>
    <mergeCell ref="A2:M2"/>
    <mergeCell ref="I21:M21"/>
    <mergeCell ref="I14:M14"/>
    <mergeCell ref="I15:M15"/>
    <mergeCell ref="I16:M1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EB6A9-EAF8-4015-B77E-0812C293ED68}">
  <dimension ref="A1:Z12"/>
  <sheetViews>
    <sheetView zoomScale="80" zoomScaleNormal="80" workbookViewId="0">
      <selection activeCell="G15" sqref="G15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22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0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0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0</v>
      </c>
      <c r="J5" s="58">
        <f t="shared" ref="J5:J11" si="1">I5-(SUM(L5:Z5))</f>
        <v>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0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0</v>
      </c>
      <c r="J6" s="58">
        <f t="shared" si="1"/>
        <v>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0</v>
      </c>
      <c r="J7" s="58">
        <f t="shared" si="1"/>
        <v>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0</v>
      </c>
      <c r="J8" s="58">
        <f t="shared" si="1"/>
        <v>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0</v>
      </c>
      <c r="J9" s="58">
        <f t="shared" si="1"/>
        <v>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0</v>
      </c>
      <c r="J10" s="58">
        <f t="shared" si="1"/>
        <v>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0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Z1:Z2"/>
    <mergeCell ref="R1:R2"/>
    <mergeCell ref="S1:S2"/>
    <mergeCell ref="T1:T2"/>
    <mergeCell ref="C1:H1"/>
    <mergeCell ref="I1:K1"/>
    <mergeCell ref="L1:L2"/>
    <mergeCell ref="M1:M2"/>
    <mergeCell ref="N1:N2"/>
    <mergeCell ref="A2:K2"/>
    <mergeCell ref="O1:O2"/>
    <mergeCell ref="P1:P2"/>
    <mergeCell ref="Q1:Q2"/>
    <mergeCell ref="A1:B1"/>
    <mergeCell ref="U1:U2"/>
    <mergeCell ref="V1:V2"/>
    <mergeCell ref="W1:W2"/>
    <mergeCell ref="X1:X2"/>
    <mergeCell ref="Y1:Y2"/>
  </mergeCells>
  <conditionalFormatting sqref="L4:Y11">
    <cfRule type="cellIs" dxfId="25" priority="2" operator="greaterThan">
      <formula>0</formula>
    </cfRule>
  </conditionalFormatting>
  <conditionalFormatting sqref="Z4:Z11">
    <cfRule type="cellIs" dxfId="2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9EFF1-D4ED-4175-A1F7-55B733B609B6}">
  <dimension ref="A1:Z12"/>
  <sheetViews>
    <sheetView zoomScale="80" zoomScaleNormal="80" workbookViewId="0">
      <selection activeCell="H14" sqref="H14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57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0</v>
      </c>
      <c r="J8" s="58">
        <f t="shared" si="1"/>
        <v>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0</v>
      </c>
      <c r="J10" s="58">
        <f t="shared" si="1"/>
        <v>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250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23" priority="2" operator="greaterThan">
      <formula>0</formula>
    </cfRule>
  </conditionalFormatting>
  <conditionalFormatting sqref="Z4:Z11">
    <cfRule type="cellIs" dxfId="22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7415-6C74-4417-82CD-0A3A983ADEEB}">
  <dimension ref="A1:Z12"/>
  <sheetViews>
    <sheetView zoomScale="80" zoomScaleNormal="80" workbookViewId="0">
      <selection activeCell="E9" sqref="E9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100</v>
      </c>
      <c r="J8" s="58">
        <f t="shared" si="1"/>
        <v>100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250</v>
      </c>
      <c r="J11" s="58">
        <f>I11-(SUM(L11:Z11))</f>
        <v>250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650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21" priority="2" operator="greaterThan">
      <formula>0</formula>
    </cfRule>
  </conditionalFormatting>
  <conditionalFormatting sqref="Z4:Z11">
    <cfRule type="cellIs" dxfId="2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6C1F-2B29-4A04-8B0D-6EBF4825C498}">
  <dimension ref="A1:Z12"/>
  <sheetViews>
    <sheetView zoomScale="80" zoomScaleNormal="80" workbookViewId="0">
      <selection activeCell="F10" sqref="F10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60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0</v>
      </c>
      <c r="J4" s="58">
        <f>I4-(SUM(L4:Z4))</f>
        <v>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30</v>
      </c>
      <c r="J5" s="58">
        <f t="shared" ref="J5:J10" si="1">I5-(SUM(L5:Z5))</f>
        <v>30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0</v>
      </c>
      <c r="J6" s="58">
        <f t="shared" si="1"/>
        <v>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0</v>
      </c>
      <c r="J7" s="58">
        <f t="shared" si="1"/>
        <v>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0</v>
      </c>
      <c r="J8" s="58">
        <f t="shared" si="1"/>
        <v>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30</v>
      </c>
      <c r="J9" s="58">
        <f t="shared" si="1"/>
        <v>30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110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9" priority="2" operator="greaterThan">
      <formula>0</formula>
    </cfRule>
  </conditionalFormatting>
  <conditionalFormatting sqref="Z4:Z11">
    <cfRule type="cellIs" dxfId="18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25DEF-4C0B-42D9-BB63-F67D40ED7376}">
  <dimension ref="A1:Z12"/>
  <sheetViews>
    <sheetView zoomScale="80" zoomScaleNormal="80" workbookViewId="0">
      <selection activeCell="G15" sqref="G15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61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7" priority="2" operator="greaterThan">
      <formula>0</formula>
    </cfRule>
  </conditionalFormatting>
  <conditionalFormatting sqref="Z4:Z11">
    <cfRule type="cellIs" dxfId="1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B3CC6-34AA-4ECC-AB96-0E929630A1BA}">
  <dimension ref="A1:Z12"/>
  <sheetViews>
    <sheetView zoomScale="80" zoomScaleNormal="80" workbookViewId="0">
      <selection activeCell="C16" sqref="C16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62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5" priority="2" operator="greaterThan">
      <formula>0</formula>
    </cfRule>
  </conditionalFormatting>
  <conditionalFormatting sqref="Z4:Z11">
    <cfRule type="cellIs" dxfId="1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07D92-4CF4-4B33-BDA3-84503B42549D}">
  <dimension ref="A1:Z12"/>
  <sheetViews>
    <sheetView zoomScale="80" zoomScaleNormal="80" workbookViewId="0">
      <selection activeCell="H14" sqref="H14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63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50</v>
      </c>
      <c r="J4" s="58">
        <f>I4-(SUM(L4:Z4))</f>
        <v>50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50</v>
      </c>
      <c r="J6" s="58">
        <f t="shared" si="1"/>
        <v>50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50</v>
      </c>
      <c r="J7" s="58">
        <f t="shared" si="1"/>
        <v>50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50</v>
      </c>
      <c r="J9" s="58">
        <f t="shared" si="1"/>
        <v>50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350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3" priority="2" operator="greaterThan">
      <formula>0</formula>
    </cfRule>
  </conditionalFormatting>
  <conditionalFormatting sqref="Z4:Z11">
    <cfRule type="cellIs" dxfId="12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B348F-9843-40E0-86DE-D2D76883AF35}">
  <dimension ref="A1:Z12"/>
  <sheetViews>
    <sheetView zoomScale="80" zoomScaleNormal="80" workbookViewId="0">
      <selection activeCell="F11" sqref="F11"/>
    </sheetView>
  </sheetViews>
  <sheetFormatPr defaultColWidth="9.7109375" defaultRowHeight="15" x14ac:dyDescent="0.25"/>
  <cols>
    <col min="1" max="1" width="26.28515625" style="1" customWidth="1"/>
    <col min="2" max="2" width="6" style="25" bestFit="1" customWidth="1"/>
    <col min="3" max="3" width="80.42578125" style="1" customWidth="1"/>
    <col min="4" max="4" width="11.42578125" style="1" customWidth="1"/>
    <col min="5" max="5" width="13.7109375" style="1" customWidth="1"/>
    <col min="6" max="6" width="13.42578125" style="1" customWidth="1"/>
    <col min="7" max="7" width="17.42578125" style="1" customWidth="1"/>
    <col min="8" max="8" width="12.7109375" style="1" bestFit="1" customWidth="1"/>
    <col min="9" max="9" width="13.28515625" style="6" customWidth="1"/>
    <col min="10" max="10" width="13.28515625" style="26" customWidth="1"/>
    <col min="11" max="11" width="12.5703125" style="4" customWidth="1"/>
    <col min="12" max="14" width="14.42578125" style="5" bestFit="1" customWidth="1"/>
    <col min="15" max="15" width="14.42578125" style="38" bestFit="1" customWidth="1"/>
    <col min="16" max="26" width="14.42578125" style="5" bestFit="1" customWidth="1"/>
    <col min="27" max="16384" width="9.7109375" style="2"/>
  </cols>
  <sheetData>
    <row r="1" spans="1:26" ht="39" customHeight="1" x14ac:dyDescent="0.25">
      <c r="A1" s="77" t="s">
        <v>20</v>
      </c>
      <c r="B1" s="78"/>
      <c r="C1" s="69" t="s">
        <v>23</v>
      </c>
      <c r="D1" s="69"/>
      <c r="E1" s="69"/>
      <c r="F1" s="69"/>
      <c r="G1" s="69"/>
      <c r="H1" s="69"/>
      <c r="I1" s="69" t="s">
        <v>58</v>
      </c>
      <c r="J1" s="69"/>
      <c r="K1" s="69"/>
      <c r="L1" s="68" t="s">
        <v>56</v>
      </c>
      <c r="M1" s="68" t="s">
        <v>56</v>
      </c>
      <c r="N1" s="68" t="s">
        <v>56</v>
      </c>
      <c r="O1" s="68" t="s">
        <v>56</v>
      </c>
      <c r="P1" s="68" t="s">
        <v>56</v>
      </c>
      <c r="Q1" s="68" t="s">
        <v>56</v>
      </c>
      <c r="R1" s="68" t="s">
        <v>56</v>
      </c>
      <c r="S1" s="68" t="s">
        <v>56</v>
      </c>
      <c r="T1" s="68" t="s">
        <v>56</v>
      </c>
      <c r="U1" s="68" t="s">
        <v>56</v>
      </c>
      <c r="V1" s="68" t="s">
        <v>56</v>
      </c>
      <c r="W1" s="68" t="s">
        <v>56</v>
      </c>
      <c r="X1" s="68" t="s">
        <v>56</v>
      </c>
      <c r="Y1" s="68" t="s">
        <v>56</v>
      </c>
      <c r="Z1" s="68" t="s">
        <v>56</v>
      </c>
    </row>
    <row r="2" spans="1:26" ht="23.25" customHeight="1" x14ac:dyDescent="0.25">
      <c r="A2" s="70" t="s">
        <v>64</v>
      </c>
      <c r="B2" s="71"/>
      <c r="C2" s="71"/>
      <c r="D2" s="71"/>
      <c r="E2" s="71"/>
      <c r="F2" s="71"/>
      <c r="G2" s="71"/>
      <c r="H2" s="71"/>
      <c r="I2" s="71"/>
      <c r="J2" s="71"/>
      <c r="K2" s="72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s="3" customFormat="1" ht="30" x14ac:dyDescent="0.2">
      <c r="A3" s="60" t="s">
        <v>17</v>
      </c>
      <c r="B3" s="61" t="s">
        <v>3</v>
      </c>
      <c r="C3" s="61" t="s">
        <v>27</v>
      </c>
      <c r="D3" s="61" t="s">
        <v>4</v>
      </c>
      <c r="E3" s="61" t="s">
        <v>14</v>
      </c>
      <c r="F3" s="61" t="s">
        <v>15</v>
      </c>
      <c r="G3" s="61" t="s">
        <v>16</v>
      </c>
      <c r="H3" s="62" t="s">
        <v>18</v>
      </c>
      <c r="I3" s="22" t="s">
        <v>5</v>
      </c>
      <c r="J3" s="23" t="s">
        <v>0</v>
      </c>
      <c r="K3" s="21" t="s">
        <v>2</v>
      </c>
      <c r="L3" s="43" t="s">
        <v>1</v>
      </c>
      <c r="M3" s="43" t="s">
        <v>1</v>
      </c>
      <c r="N3" s="43" t="s">
        <v>1</v>
      </c>
      <c r="O3" s="43" t="s">
        <v>1</v>
      </c>
      <c r="P3" s="43" t="s">
        <v>1</v>
      </c>
      <c r="Q3" s="43" t="s">
        <v>1</v>
      </c>
      <c r="R3" s="43" t="s">
        <v>1</v>
      </c>
      <c r="S3" s="43" t="s">
        <v>1</v>
      </c>
      <c r="T3" s="43" t="s">
        <v>1</v>
      </c>
      <c r="U3" s="43" t="s">
        <v>1</v>
      </c>
      <c r="V3" s="43" t="s">
        <v>1</v>
      </c>
      <c r="W3" s="43" t="s">
        <v>1</v>
      </c>
      <c r="X3" s="43" t="s">
        <v>1</v>
      </c>
      <c r="Y3" s="43" t="s">
        <v>1</v>
      </c>
      <c r="Z3" s="43" t="s">
        <v>1</v>
      </c>
    </row>
    <row r="4" spans="1:26" ht="75" customHeight="1" x14ac:dyDescent="0.25">
      <c r="A4" s="52" t="s">
        <v>24</v>
      </c>
      <c r="B4" s="52">
        <v>1</v>
      </c>
      <c r="C4" s="35" t="s">
        <v>28</v>
      </c>
      <c r="D4" s="34" t="s">
        <v>35</v>
      </c>
      <c r="E4" s="33" t="s">
        <v>36</v>
      </c>
      <c r="F4" s="34" t="s">
        <v>37</v>
      </c>
      <c r="G4" s="34" t="s">
        <v>50</v>
      </c>
      <c r="H4" s="82">
        <v>31.99</v>
      </c>
      <c r="I4" s="57">
        <v>0</v>
      </c>
      <c r="J4" s="58">
        <f>I4-(SUM(L4:Z4))</f>
        <v>0</v>
      </c>
      <c r="K4" s="59" t="str">
        <f t="shared" ref="K4:K11" si="0">IF(J4&lt;0,"ATENÇÃO","OK")</f>
        <v>OK</v>
      </c>
      <c r="L4" s="53"/>
      <c r="M4" s="54"/>
      <c r="N4" s="46"/>
      <c r="O4" s="44"/>
      <c r="P4" s="39"/>
      <c r="Q4" s="28"/>
      <c r="R4" s="39"/>
      <c r="S4" s="39"/>
      <c r="T4" s="44"/>
      <c r="U4" s="44"/>
      <c r="V4" s="44"/>
      <c r="W4" s="44"/>
      <c r="X4" s="44"/>
      <c r="Y4" s="44"/>
      <c r="Z4" s="44"/>
    </row>
    <row r="5" spans="1:26" ht="75" customHeight="1" x14ac:dyDescent="0.25">
      <c r="A5" s="52" t="s">
        <v>25</v>
      </c>
      <c r="B5" s="52">
        <v>2</v>
      </c>
      <c r="C5" s="35" t="s">
        <v>29</v>
      </c>
      <c r="D5" s="34" t="s">
        <v>35</v>
      </c>
      <c r="E5" s="33" t="s">
        <v>38</v>
      </c>
      <c r="F5" s="34" t="s">
        <v>39</v>
      </c>
      <c r="G5" s="34" t="s">
        <v>51</v>
      </c>
      <c r="H5" s="29">
        <v>16.8</v>
      </c>
      <c r="I5" s="57">
        <v>50</v>
      </c>
      <c r="J5" s="58">
        <f t="shared" ref="J5:J10" si="1">I5-(SUM(L5:Z5))</f>
        <v>50</v>
      </c>
      <c r="K5" s="59" t="str">
        <f t="shared" si="0"/>
        <v>OK</v>
      </c>
      <c r="L5" s="53"/>
      <c r="M5" s="55"/>
      <c r="N5" s="47"/>
      <c r="O5" s="37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5" customHeight="1" x14ac:dyDescent="0.25">
      <c r="A6" s="52" t="s">
        <v>25</v>
      </c>
      <c r="B6" s="52">
        <v>3</v>
      </c>
      <c r="C6" s="35" t="s">
        <v>55</v>
      </c>
      <c r="D6" s="34" t="s">
        <v>35</v>
      </c>
      <c r="E6" s="33" t="s">
        <v>40</v>
      </c>
      <c r="F6" s="34" t="s">
        <v>41</v>
      </c>
      <c r="G6" s="34" t="s">
        <v>51</v>
      </c>
      <c r="H6" s="29">
        <v>33</v>
      </c>
      <c r="I6" s="57">
        <v>16</v>
      </c>
      <c r="J6" s="58">
        <f t="shared" si="1"/>
        <v>16</v>
      </c>
      <c r="K6" s="59" t="str">
        <f t="shared" si="0"/>
        <v>OK</v>
      </c>
      <c r="L6" s="53"/>
      <c r="M6" s="55"/>
      <c r="N6" s="47"/>
      <c r="O6" s="37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5" customHeight="1" x14ac:dyDescent="0.25">
      <c r="A7" s="52" t="s">
        <v>26</v>
      </c>
      <c r="B7" s="52">
        <v>4</v>
      </c>
      <c r="C7" s="35" t="s">
        <v>30</v>
      </c>
      <c r="D7" s="34" t="s">
        <v>35</v>
      </c>
      <c r="E7" s="33" t="s">
        <v>42</v>
      </c>
      <c r="F7" s="34" t="s">
        <v>43</v>
      </c>
      <c r="G7" s="34" t="s">
        <v>52</v>
      </c>
      <c r="H7" s="29">
        <v>4.5</v>
      </c>
      <c r="I7" s="57">
        <v>40</v>
      </c>
      <c r="J7" s="58">
        <f t="shared" si="1"/>
        <v>40</v>
      </c>
      <c r="K7" s="59" t="str">
        <f t="shared" si="0"/>
        <v>OK</v>
      </c>
      <c r="L7" s="53"/>
      <c r="M7" s="56"/>
      <c r="N7" s="47"/>
      <c r="O7" s="37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5" customHeight="1" x14ac:dyDescent="0.25">
      <c r="A8" s="52" t="s">
        <v>24</v>
      </c>
      <c r="B8" s="52">
        <v>5</v>
      </c>
      <c r="C8" s="79" t="s">
        <v>31</v>
      </c>
      <c r="D8" s="34" t="s">
        <v>35</v>
      </c>
      <c r="E8" s="48" t="s">
        <v>44</v>
      </c>
      <c r="F8" s="49" t="s">
        <v>45</v>
      </c>
      <c r="G8" s="49" t="s">
        <v>53</v>
      </c>
      <c r="H8" s="29">
        <v>5.09</v>
      </c>
      <c r="I8" s="57">
        <v>50</v>
      </c>
      <c r="J8" s="58">
        <f t="shared" si="1"/>
        <v>50</v>
      </c>
      <c r="K8" s="59" t="str">
        <f t="shared" si="0"/>
        <v>OK</v>
      </c>
      <c r="L8" s="53"/>
      <c r="M8" s="56"/>
      <c r="N8" s="47"/>
      <c r="O8" s="37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5" customHeight="1" x14ac:dyDescent="0.25">
      <c r="A9" s="52" t="s">
        <v>24</v>
      </c>
      <c r="B9" s="52">
        <v>6</v>
      </c>
      <c r="C9" s="79" t="s">
        <v>32</v>
      </c>
      <c r="D9" s="34" t="s">
        <v>35</v>
      </c>
      <c r="E9" s="48" t="s">
        <v>36</v>
      </c>
      <c r="F9" s="49" t="s">
        <v>46</v>
      </c>
      <c r="G9" s="49" t="s">
        <v>50</v>
      </c>
      <c r="H9" s="29">
        <v>16.989999999999998</v>
      </c>
      <c r="I9" s="57">
        <v>0</v>
      </c>
      <c r="J9" s="58">
        <f t="shared" si="1"/>
        <v>0</v>
      </c>
      <c r="K9" s="59" t="str">
        <f t="shared" si="0"/>
        <v>OK</v>
      </c>
      <c r="L9" s="53"/>
      <c r="M9" s="56"/>
      <c r="N9" s="47"/>
      <c r="O9" s="37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5" customHeight="1" x14ac:dyDescent="0.25">
      <c r="A10" s="52" t="s">
        <v>24</v>
      </c>
      <c r="B10" s="52">
        <v>7</v>
      </c>
      <c r="C10" s="79" t="s">
        <v>33</v>
      </c>
      <c r="D10" s="34" t="s">
        <v>35</v>
      </c>
      <c r="E10" s="48" t="s">
        <v>47</v>
      </c>
      <c r="F10" s="49" t="s">
        <v>48</v>
      </c>
      <c r="G10" s="49" t="s">
        <v>54</v>
      </c>
      <c r="H10" s="29">
        <v>5.69</v>
      </c>
      <c r="I10" s="57">
        <v>50</v>
      </c>
      <c r="J10" s="58">
        <f t="shared" si="1"/>
        <v>50</v>
      </c>
      <c r="K10" s="59" t="str">
        <f t="shared" si="0"/>
        <v>OK</v>
      </c>
      <c r="L10" s="53"/>
      <c r="M10" s="56"/>
      <c r="N10" s="47"/>
      <c r="O10" s="37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5" customHeight="1" x14ac:dyDescent="0.25">
      <c r="A11" s="52" t="s">
        <v>25</v>
      </c>
      <c r="B11" s="52">
        <v>8</v>
      </c>
      <c r="C11" s="35" t="s">
        <v>34</v>
      </c>
      <c r="D11" s="34" t="s">
        <v>35</v>
      </c>
      <c r="E11" s="33" t="s">
        <v>40</v>
      </c>
      <c r="F11" s="34" t="s">
        <v>49</v>
      </c>
      <c r="G11" s="34" t="s">
        <v>51</v>
      </c>
      <c r="H11" s="29">
        <v>4</v>
      </c>
      <c r="I11" s="57">
        <v>0</v>
      </c>
      <c r="J11" s="58">
        <f>I11-(SUM(L11:Z11))</f>
        <v>0</v>
      </c>
      <c r="K11" s="59" t="str">
        <f t="shared" si="0"/>
        <v>OK</v>
      </c>
      <c r="L11" s="53"/>
      <c r="M11" s="53"/>
      <c r="N11" s="46"/>
      <c r="O11" s="36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x14ac:dyDescent="0.25">
      <c r="I12" s="80">
        <f>SUM(I4:I11)</f>
        <v>206</v>
      </c>
      <c r="L12" s="45">
        <f>SUMPRODUCT($H$4:$H$11,L4:L11)</f>
        <v>0</v>
      </c>
      <c r="M12" s="45">
        <f>SUMPRODUCT($H$4:$H$11,M4:M11)</f>
        <v>0</v>
      </c>
      <c r="N12" s="45">
        <f>SUMPRODUCT($H$4:$H$11,N4:N11)</f>
        <v>0</v>
      </c>
      <c r="O12" s="45">
        <f>SUMPRODUCT($H$4:$H$11,O4:O11)</f>
        <v>0</v>
      </c>
      <c r="P12" s="45">
        <f>SUMPRODUCT($H$4:$H$11,P4:P11)</f>
        <v>0</v>
      </c>
      <c r="Q12" s="45">
        <f>SUMPRODUCT($H$4:$H$11,Q4:Q11)</f>
        <v>0</v>
      </c>
      <c r="R12" s="45">
        <f>SUMPRODUCT($H$4:$H$11,R4:R11)</f>
        <v>0</v>
      </c>
      <c r="S12" s="45">
        <f>SUMPRODUCT($H$4:$H$11,S4:S11)</f>
        <v>0</v>
      </c>
      <c r="T12" s="45">
        <f>SUMPRODUCT($H$4:$H$11,T4:T11)</f>
        <v>0</v>
      </c>
      <c r="U12" s="45">
        <f>SUMPRODUCT($H$4:$H$11,U4:U11)</f>
        <v>0</v>
      </c>
      <c r="V12" s="45">
        <f>SUMPRODUCT($H$4:$H$11,V4:V11)</f>
        <v>0</v>
      </c>
      <c r="W12" s="45">
        <f>SUMPRODUCT($H$4:$H$11,W4:W11)</f>
        <v>0</v>
      </c>
      <c r="X12" s="45">
        <f>SUMPRODUCT($H$4:$H$11,X4:X11)</f>
        <v>0</v>
      </c>
      <c r="Y12" s="45">
        <f>SUMPRODUCT($H$4:$H$11,Y4:Y11)</f>
        <v>0</v>
      </c>
      <c r="Z12" s="45">
        <f>SUMPRODUCT($H$4:$H$11,Z4:Z11)</f>
        <v>0</v>
      </c>
    </row>
  </sheetData>
  <mergeCells count="19"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N1:N2"/>
    <mergeCell ref="A2:K2"/>
  </mergeCells>
  <conditionalFormatting sqref="L4:Y11">
    <cfRule type="cellIs" dxfId="11" priority="2" operator="greaterThan">
      <formula>0</formula>
    </cfRule>
  </conditionalFormatting>
  <conditionalFormatting sqref="Z4:Z11">
    <cfRule type="cellIs" dxfId="1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REITORIA</vt:lpstr>
      <vt:lpstr>CEART</vt:lpstr>
      <vt:lpstr>CEFID</vt:lpstr>
      <vt:lpstr>ESAG</vt:lpstr>
      <vt:lpstr>FAED</vt:lpstr>
      <vt:lpstr>CAV</vt:lpstr>
      <vt:lpstr>CCT</vt:lpstr>
      <vt:lpstr>CEAD</vt:lpstr>
      <vt:lpstr>CEAVI</vt:lpstr>
      <vt:lpstr>CEO</vt:lpstr>
      <vt:lpstr>CEPLAN</vt:lpstr>
      <vt:lpstr>CERES</vt:lpstr>
      <vt:lpstr>CESFI</vt:lpstr>
      <vt:lpstr>CESMO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2024-10-08T21:03:57Z</dcterms:modified>
</cp:coreProperties>
</file>